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3 vasario 10-16/"/>
    </mc:Choice>
  </mc:AlternateContent>
  <xr:revisionPtr revIDLastSave="3625" documentId="8_{7EF49FDF-CD1A-4E96-AB86-0CF6DA2B79A9}" xr6:coauthVersionLast="47" xr6:coauthVersionMax="47" xr10:uidLastSave="{622BD90E-090E-4D9F-8CC5-44FE4818AF17}"/>
  <bookViews>
    <workbookView xWindow="-564" yWindow="876" windowWidth="13536" windowHeight="11004" xr2:uid="{00000000-000D-0000-FFFF-FFFF00000000}"/>
  </bookViews>
  <sheets>
    <sheet name="02.10-02.16" sheetId="98" r:id="rId1"/>
    <sheet name="02.03-02.09" sheetId="97" r:id="rId2"/>
    <sheet name="01.27-02.02" sheetId="96" r:id="rId3"/>
    <sheet name="01.20-01.26" sheetId="95" r:id="rId4"/>
    <sheet name="01.13-01.19" sheetId="94" r:id="rId5"/>
    <sheet name="01.06-01.12" sheetId="93" r:id="rId6"/>
    <sheet name="12.30-01.05" sheetId="91" r:id="rId7"/>
    <sheet name="12.23-12.29" sheetId="90" r:id="rId8"/>
    <sheet name="12.16-12.22" sheetId="89" r:id="rId9"/>
    <sheet name="12.09-12.15" sheetId="88" r:id="rId10"/>
    <sheet name="12.02-12.08" sheetId="87" r:id="rId11"/>
    <sheet name="11.25-12.01" sheetId="86" r:id="rId12"/>
    <sheet name="11.18-11.24" sheetId="85" r:id="rId13"/>
    <sheet name="11.11-11.17" sheetId="84" r:id="rId14"/>
    <sheet name="11.04-11.10" sheetId="83" r:id="rId15"/>
    <sheet name="10.28-11.03" sheetId="82" r:id="rId16"/>
    <sheet name="10.21-10.27" sheetId="81" r:id="rId17"/>
    <sheet name="10.14-10.20" sheetId="80" r:id="rId18"/>
    <sheet name="10.07-10.13" sheetId="79" r:id="rId19"/>
    <sheet name="09.30-10.06" sheetId="77" r:id="rId20"/>
    <sheet name="09.23-09.29" sheetId="76" r:id="rId21"/>
    <sheet name="09.16-09.22" sheetId="74" r:id="rId22"/>
    <sheet name="09.09-09.15" sheetId="73" r:id="rId23"/>
    <sheet name="09.02-09.08" sheetId="72" r:id="rId24"/>
    <sheet name="08.26-09.01" sheetId="71" r:id="rId25"/>
    <sheet name="08.19-08.25" sheetId="70" r:id="rId26"/>
    <sheet name="08.12-08.18" sheetId="69" r:id="rId27"/>
    <sheet name="08.05-08.11" sheetId="68" r:id="rId28"/>
    <sheet name="07.29-08.04" sheetId="67" r:id="rId29"/>
    <sheet name="07.22-07.28" sheetId="66" r:id="rId30"/>
    <sheet name="07.15-07.21" sheetId="65" r:id="rId31"/>
    <sheet name="07.08-07.14" sheetId="64" r:id="rId32"/>
    <sheet name="07.01-07.07" sheetId="63" r:id="rId33"/>
    <sheet name="06.24-06.30" sheetId="62" r:id="rId34"/>
    <sheet name="06.17-06.23" sheetId="61" r:id="rId35"/>
    <sheet name="06.10-06.16" sheetId="60" r:id="rId36"/>
    <sheet name="06.03-06.09" sheetId="59" r:id="rId37"/>
    <sheet name="05.27-06.02" sheetId="58" r:id="rId38"/>
    <sheet name="05.20-05.26" sheetId="57" r:id="rId39"/>
    <sheet name="05.13-05.19" sheetId="56" r:id="rId40"/>
    <sheet name="05.06-05.12" sheetId="55" r:id="rId41"/>
    <sheet name="04.29-05.05" sheetId="54" r:id="rId42"/>
    <sheet name="04.22-04.28" sheetId="53" r:id="rId43"/>
    <sheet name="04.15-04.21" sheetId="52" r:id="rId44"/>
    <sheet name="04.08-04.14" sheetId="51" r:id="rId45"/>
    <sheet name="04.01-04.07" sheetId="50" r:id="rId46"/>
    <sheet name="03.25-03.31" sheetId="49" r:id="rId47"/>
    <sheet name="03.18-03.24" sheetId="48" r:id="rId48"/>
    <sheet name="03.11-03.17" sheetId="47" r:id="rId49"/>
    <sheet name="03.04-03.10" sheetId="46" r:id="rId50"/>
    <sheet name="02.25-03.03" sheetId="45" r:id="rId51"/>
    <sheet name="02.18-02.24" sheetId="44" r:id="rId52"/>
    <sheet name="02.11-02.17" sheetId="43" r:id="rId53"/>
    <sheet name="02.04-02.10" sheetId="42" r:id="rId54"/>
    <sheet name="01.28-02.03" sheetId="41" r:id="rId55"/>
    <sheet name="01.21-01.27" sheetId="40" r:id="rId56"/>
    <sheet name="01.14-01.20" sheetId="39" r:id="rId57"/>
    <sheet name="01.07-01.13" sheetId="38" r:id="rId58"/>
    <sheet name="12.31-01.06" sheetId="37" r:id="rId59"/>
    <sheet name="12.24-12.30" sheetId="36" r:id="rId60"/>
    <sheet name="12.17-12.23" sheetId="35" r:id="rId61"/>
    <sheet name="12.10-12.16" sheetId="34" r:id="rId62"/>
    <sheet name="12.03-12.09" sheetId="33" r:id="rId63"/>
    <sheet name="11.26-12.02" sheetId="32" r:id="rId64"/>
    <sheet name="11.19-11.25" sheetId="31" r:id="rId65"/>
    <sheet name="11.12-11.18" sheetId="30" r:id="rId66"/>
    <sheet name="11.05-11.11" sheetId="29" r:id="rId67"/>
    <sheet name="10.29-11.04" sheetId="28" r:id="rId68"/>
    <sheet name="10.22-10.28" sheetId="27" r:id="rId69"/>
    <sheet name="10.15-10.21" sheetId="26" r:id="rId70"/>
    <sheet name="10.08-10.14" sheetId="25" r:id="rId71"/>
    <sheet name="10.01-10.07" sheetId="24" r:id="rId72"/>
    <sheet name="09.24-09.30" sheetId="23" r:id="rId73"/>
    <sheet name="09.17-09.23" sheetId="22" r:id="rId74"/>
    <sheet name="09.10-09.16" sheetId="21" r:id="rId75"/>
    <sheet name="09.03-09.09" sheetId="20" r:id="rId76"/>
    <sheet name="08.27-09.02" sheetId="19" r:id="rId77"/>
    <sheet name="08.20-08.26" sheetId="18" r:id="rId78"/>
    <sheet name="08.13-08.19" sheetId="17" r:id="rId79"/>
    <sheet name="08.06-08.12" sheetId="16" r:id="rId80"/>
    <sheet name="07.30-08.05" sheetId="15" r:id="rId81"/>
    <sheet name="07.23-07.29" sheetId="14" r:id="rId82"/>
    <sheet name="07.16-07.22" sheetId="13" r:id="rId83"/>
    <sheet name="07.09-07.15" sheetId="12" r:id="rId84"/>
    <sheet name="07.02-07.08" sheetId="11" r:id="rId85"/>
    <sheet name="06.25-07.01" sheetId="10" r:id="rId86"/>
    <sheet name="06.18-06.24" sheetId="9" r:id="rId87"/>
    <sheet name="06.11-06.17" sheetId="8" r:id="rId88"/>
    <sheet name="06.04-06.10" sheetId="7" r:id="rId89"/>
    <sheet name="05.28-06.03" sheetId="6" r:id="rId90"/>
    <sheet name="05.21-05.27" sheetId="5" r:id="rId91"/>
    <sheet name="05.14-05.20" sheetId="4" r:id="rId92"/>
    <sheet name="05.07-05.13" sheetId="3" r:id="rId93"/>
    <sheet name="04.30-05.06" sheetId="2" r:id="rId94"/>
    <sheet name="04.28-29" sheetId="1" r:id="rId9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98" l="1"/>
  <c r="I51" i="98"/>
  <c r="I52" i="98"/>
  <c r="I53" i="98"/>
  <c r="I54" i="98"/>
  <c r="I55" i="98"/>
  <c r="I56" i="98"/>
  <c r="I57" i="98"/>
  <c r="I58" i="98"/>
  <c r="I38" i="98"/>
  <c r="I39" i="98"/>
  <c r="I40" i="98"/>
  <c r="I41" i="98"/>
  <c r="I42" i="98"/>
  <c r="I43" i="98"/>
  <c r="I44" i="98"/>
  <c r="I45" i="98"/>
  <c r="I46" i="98"/>
  <c r="I26" i="98"/>
  <c r="I27" i="98"/>
  <c r="I28" i="98"/>
  <c r="I29" i="98"/>
  <c r="I30" i="98"/>
  <c r="I14" i="98"/>
  <c r="I15" i="98"/>
  <c r="I16" i="98"/>
  <c r="I17" i="98"/>
  <c r="I18" i="98"/>
  <c r="I19" i="98"/>
  <c r="I20" i="98"/>
  <c r="I21" i="98"/>
  <c r="I22" i="98"/>
  <c r="G63" i="98"/>
  <c r="G59" i="98"/>
  <c r="G47" i="98"/>
  <c r="G35" i="98"/>
  <c r="G23" i="98"/>
  <c r="D63" i="98"/>
  <c r="D59" i="98"/>
  <c r="D47" i="98"/>
  <c r="D35" i="98"/>
  <c r="D23" i="98"/>
  <c r="F29" i="98" l="1"/>
  <c r="F33" i="98"/>
  <c r="F41" i="98" l="1"/>
  <c r="F20" i="98"/>
  <c r="F16" i="98" l="1"/>
  <c r="F13" i="98"/>
  <c r="I37" i="98" l="1"/>
  <c r="I62" i="98"/>
  <c r="F56" i="98" l="1"/>
  <c r="F55" i="98"/>
  <c r="F51" i="98"/>
  <c r="I13" i="98"/>
  <c r="I25" i="98"/>
  <c r="I33" i="98"/>
  <c r="I34" i="98"/>
  <c r="I49" i="98"/>
  <c r="I61" i="98"/>
  <c r="F61" i="98"/>
  <c r="F54" i="98"/>
  <c r="F44" i="98"/>
  <c r="F53" i="98"/>
  <c r="F42" i="98"/>
  <c r="F52" i="98"/>
  <c r="F46" i="98"/>
  <c r="F45" i="98"/>
  <c r="F49" i="98"/>
  <c r="F50" i="98"/>
  <c r="F28" i="98"/>
  <c r="F32" i="98"/>
  <c r="F40" i="98"/>
  <c r="F39" i="98"/>
  <c r="F34" i="98"/>
  <c r="F26" i="98"/>
  <c r="F25" i="98"/>
  <c r="F21" i="98"/>
  <c r="F17" i="98"/>
  <c r="F14" i="98"/>
  <c r="F15" i="98"/>
  <c r="I51" i="97"/>
  <c r="I38" i="97"/>
  <c r="I39" i="97"/>
  <c r="I40" i="97"/>
  <c r="I41" i="97"/>
  <c r="I42" i="97"/>
  <c r="I43" i="97"/>
  <c r="I44" i="97"/>
  <c r="I45" i="97"/>
  <c r="I46" i="97"/>
  <c r="I31" i="97"/>
  <c r="I32" i="97"/>
  <c r="I33" i="97"/>
  <c r="I34" i="97"/>
  <c r="I26" i="97"/>
  <c r="I27" i="97"/>
  <c r="I28" i="97"/>
  <c r="I19" i="97"/>
  <c r="I20" i="97"/>
  <c r="I21" i="97"/>
  <c r="I22" i="97"/>
  <c r="G52" i="97"/>
  <c r="G47" i="97"/>
  <c r="G35" i="97"/>
  <c r="G23" i="97"/>
  <c r="D52" i="97"/>
  <c r="D47" i="97"/>
  <c r="D35" i="97"/>
  <c r="D23" i="97"/>
  <c r="I50" i="97" l="1"/>
  <c r="F37" i="97"/>
  <c r="F26" i="97" l="1"/>
  <c r="I25" i="97"/>
  <c r="F19" i="97"/>
  <c r="I16" i="97"/>
  <c r="I15" i="97"/>
  <c r="F33" i="97"/>
  <c r="F13" i="97" l="1"/>
  <c r="F27" i="97"/>
  <c r="I49" i="97" l="1"/>
  <c r="F42" i="97" l="1"/>
  <c r="F41" i="97"/>
  <c r="F32" i="97"/>
  <c r="F39" i="97"/>
  <c r="F44" i="97"/>
  <c r="F31" i="97"/>
  <c r="F34" i="97"/>
  <c r="I13" i="97"/>
  <c r="F38" i="97"/>
  <c r="F46" i="97"/>
  <c r="F29" i="97"/>
  <c r="I37" i="97"/>
  <c r="I30" i="97"/>
  <c r="F30" i="97"/>
  <c r="F28" i="97"/>
  <c r="F22" i="97"/>
  <c r="I18" i="97"/>
  <c r="F18" i="97"/>
  <c r="I17" i="97"/>
  <c r="F17" i="97"/>
  <c r="I14" i="97"/>
  <c r="F14" i="97"/>
  <c r="I42" i="96" l="1"/>
  <c r="I41" i="96"/>
  <c r="I13" i="96"/>
  <c r="F39" i="96"/>
  <c r="F38" i="96"/>
  <c r="F37" i="96"/>
  <c r="F31" i="96"/>
  <c r="F30" i="96"/>
  <c r="F29" i="96"/>
  <c r="F27" i="96"/>
  <c r="F26" i="96"/>
  <c r="F25" i="96"/>
  <c r="F23" i="96"/>
  <c r="F21" i="96"/>
  <c r="F18" i="96"/>
  <c r="F17" i="96"/>
  <c r="F15" i="96"/>
  <c r="F14" i="96"/>
  <c r="F13" i="96"/>
  <c r="G35" i="96"/>
  <c r="G44" i="96" s="1"/>
  <c r="G23" i="96"/>
  <c r="D35" i="96"/>
  <c r="D44" i="96" s="1"/>
  <c r="D23" i="96"/>
  <c r="I40" i="96"/>
  <c r="I20" i="96"/>
  <c r="I22" i="96" l="1"/>
  <c r="I34" i="96" l="1"/>
  <c r="F34" i="96"/>
  <c r="I38" i="95"/>
  <c r="I28" i="96" l="1"/>
  <c r="F13" i="95" l="1"/>
  <c r="F14" i="95"/>
  <c r="I13" i="95"/>
  <c r="F43" i="96"/>
  <c r="I37" i="96"/>
  <c r="I19" i="96"/>
  <c r="I33" i="96"/>
  <c r="F33" i="96"/>
  <c r="I32" i="96"/>
  <c r="F32" i="96"/>
  <c r="I39" i="96"/>
  <c r="I38" i="96"/>
  <c r="I16" i="96"/>
  <c r="I27" i="96"/>
  <c r="I30" i="96"/>
  <c r="I29" i="96"/>
  <c r="I21" i="96"/>
  <c r="I31" i="96"/>
  <c r="I26" i="96"/>
  <c r="I18" i="96"/>
  <c r="I17" i="96"/>
  <c r="I14" i="96"/>
  <c r="I15" i="96"/>
  <c r="I37" i="95"/>
  <c r="F37" i="95"/>
  <c r="I34" i="95"/>
  <c r="F34" i="95"/>
  <c r="I39" i="95"/>
  <c r="I32" i="95"/>
  <c r="I28" i="95"/>
  <c r="F44" i="96" l="1"/>
  <c r="I17" i="95"/>
  <c r="G23" i="95"/>
  <c r="G35" i="95" s="1"/>
  <c r="D23" i="95"/>
  <c r="D35" i="95" s="1"/>
  <c r="I14" i="95"/>
  <c r="I15" i="95"/>
  <c r="I19" i="95"/>
  <c r="I27" i="95"/>
  <c r="I33" i="95"/>
  <c r="I16" i="95"/>
  <c r="I44" i="95"/>
  <c r="I46" i="95"/>
  <c r="I18" i="95"/>
  <c r="F18" i="95"/>
  <c r="F39" i="95"/>
  <c r="G48" i="95" l="1"/>
  <c r="F23" i="95"/>
  <c r="F21" i="95"/>
  <c r="D48" i="95" l="1"/>
  <c r="F30" i="95"/>
  <c r="I47" i="95"/>
  <c r="F47" i="95"/>
  <c r="I43" i="95"/>
  <c r="F19" i="95"/>
  <c r="F45" i="95"/>
  <c r="F42" i="95"/>
  <c r="I40" i="95"/>
  <c r="F40" i="95"/>
  <c r="F41" i="95"/>
  <c r="I31" i="95"/>
  <c r="F31" i="95"/>
  <c r="F32" i="95"/>
  <c r="I29" i="95"/>
  <c r="F29" i="95"/>
  <c r="F28" i="95"/>
  <c r="I30" i="95"/>
  <c r="I26" i="95"/>
  <c r="F26" i="95"/>
  <c r="I25" i="95"/>
  <c r="F25" i="95"/>
  <c r="I20" i="95"/>
  <c r="F20" i="95"/>
  <c r="I22" i="95"/>
  <c r="F22" i="95"/>
  <c r="F15" i="95"/>
  <c r="I14" i="94"/>
  <c r="I15" i="94"/>
  <c r="I16" i="94"/>
  <c r="I17" i="94"/>
  <c r="I21" i="94"/>
  <c r="I22" i="94"/>
  <c r="I39" i="94"/>
  <c r="I37" i="94"/>
  <c r="I26" i="94"/>
  <c r="I27" i="94"/>
  <c r="I28" i="94"/>
  <c r="I29" i="94"/>
  <c r="I30" i="94"/>
  <c r="I31" i="94"/>
  <c r="I32" i="94"/>
  <c r="I33" i="94"/>
  <c r="I34" i="94"/>
  <c r="I41" i="94"/>
  <c r="F41" i="94"/>
  <c r="G23" i="94"/>
  <c r="G35" i="94" s="1"/>
  <c r="G45" i="94" s="1"/>
  <c r="D23" i="94"/>
  <c r="D35" i="94" s="1"/>
  <c r="D45" i="94" s="1"/>
  <c r="I40" i="94"/>
  <c r="F19" i="94" l="1"/>
  <c r="F48" i="95" l="1"/>
  <c r="F22" i="94"/>
  <c r="F34" i="94"/>
  <c r="F42" i="94" l="1"/>
  <c r="I25" i="94" l="1"/>
  <c r="F43" i="94" l="1"/>
  <c r="F33" i="94"/>
  <c r="F38" i="94"/>
  <c r="F27" i="94"/>
  <c r="F28" i="94"/>
  <c r="F32" i="94"/>
  <c r="F30" i="94"/>
  <c r="F21" i="94"/>
  <c r="I20" i="94"/>
  <c r="F20" i="94"/>
  <c r="I19" i="94"/>
  <c r="F15" i="94"/>
  <c r="F14" i="94"/>
  <c r="I13" i="94"/>
  <c r="F13" i="94"/>
  <c r="G45" i="93"/>
  <c r="G35" i="93"/>
  <c r="G23" i="93"/>
  <c r="D45" i="93"/>
  <c r="D35" i="93"/>
  <c r="D23" i="93"/>
  <c r="F33" i="93"/>
  <c r="F45" i="94" l="1"/>
  <c r="I30" i="93"/>
  <c r="I19" i="93" l="1"/>
  <c r="I21" i="93"/>
  <c r="I20" i="93"/>
  <c r="F14" i="93" l="1"/>
  <c r="I13" i="93" l="1"/>
  <c r="F22" i="93"/>
  <c r="F26" i="93"/>
  <c r="I34" i="93"/>
  <c r="F34" i="93"/>
  <c r="I37" i="93"/>
  <c r="F37" i="93"/>
  <c r="I44" i="93"/>
  <c r="F44" i="93"/>
  <c r="F29" i="93"/>
  <c r="F40" i="93"/>
  <c r="I39" i="93"/>
  <c r="F39" i="93"/>
  <c r="I25" i="93"/>
  <c r="F25" i="93"/>
  <c r="I31" i="93"/>
  <c r="F31" i="93"/>
  <c r="I22" i="93"/>
  <c r="I26" i="93"/>
  <c r="I27" i="93"/>
  <c r="F27" i="93"/>
  <c r="F28" i="93"/>
  <c r="I16" i="93"/>
  <c r="I18" i="93"/>
  <c r="F18" i="93"/>
  <c r="I17" i="93"/>
  <c r="F17" i="93"/>
  <c r="I15" i="93"/>
  <c r="F15" i="93"/>
  <c r="I14" i="93"/>
  <c r="F13" i="93"/>
  <c r="F45" i="93" l="1"/>
  <c r="I42" i="91" l="1"/>
  <c r="F42" i="91"/>
  <c r="F39" i="91"/>
  <c r="F21" i="91"/>
  <c r="G47" i="90"/>
  <c r="G35" i="90"/>
  <c r="G23" i="90"/>
  <c r="D47" i="90"/>
  <c r="D35" i="90"/>
  <c r="I46" i="90"/>
  <c r="I43" i="90"/>
  <c r="I27" i="90"/>
  <c r="I25" i="90"/>
  <c r="F25" i="90"/>
  <c r="G23" i="91" l="1"/>
  <c r="G35" i="91" s="1"/>
  <c r="G45" i="91" s="1"/>
  <c r="D23" i="91"/>
  <c r="D35" i="91" s="1"/>
  <c r="D45" i="91" s="1"/>
  <c r="I38" i="91"/>
  <c r="F41" i="91"/>
  <c r="F27" i="91" l="1"/>
  <c r="I18" i="91"/>
  <c r="F15" i="91"/>
  <c r="F17" i="91"/>
  <c r="I39" i="91"/>
  <c r="I21" i="91"/>
  <c r="F16" i="91" l="1"/>
  <c r="F29" i="91" l="1"/>
  <c r="F32" i="91" l="1"/>
  <c r="I34" i="91"/>
  <c r="F34" i="91"/>
  <c r="I41" i="91"/>
  <c r="I44" i="91"/>
  <c r="F44" i="91"/>
  <c r="I30" i="91"/>
  <c r="F30" i="91"/>
  <c r="I32" i="91"/>
  <c r="F31" i="91"/>
  <c r="I40" i="91"/>
  <c r="F40" i="91"/>
  <c r="I29" i="91"/>
  <c r="I37" i="91"/>
  <c r="F37" i="91"/>
  <c r="F28" i="91"/>
  <c r="I26" i="91"/>
  <c r="F26" i="91"/>
  <c r="I33" i="91"/>
  <c r="F33" i="91"/>
  <c r="F23" i="91"/>
  <c r="I22" i="91"/>
  <c r="F22" i="91"/>
  <c r="I25" i="91"/>
  <c r="F25" i="91"/>
  <c r="F19" i="91"/>
  <c r="I27" i="91"/>
  <c r="I16" i="91"/>
  <c r="I20" i="91"/>
  <c r="F20" i="91"/>
  <c r="I14" i="91"/>
  <c r="I17" i="91"/>
  <c r="I15" i="91"/>
  <c r="I13" i="91"/>
  <c r="F13" i="91"/>
  <c r="D23" i="90"/>
  <c r="I16" i="90"/>
  <c r="F26" i="90"/>
  <c r="I45" i="90" l="1"/>
  <c r="F35" i="91" l="1"/>
  <c r="F13" i="90"/>
  <c r="F45" i="91" l="1"/>
  <c r="I18" i="90"/>
  <c r="I34" i="90" l="1"/>
  <c r="I37" i="90"/>
  <c r="I44" i="90"/>
  <c r="I40" i="90"/>
  <c r="I19" i="90" l="1"/>
  <c r="I42" i="90"/>
  <c r="F42" i="90"/>
  <c r="I52" i="90"/>
  <c r="F52" i="90"/>
  <c r="I50" i="90"/>
  <c r="F50" i="90"/>
  <c r="I51" i="90"/>
  <c r="F51" i="90"/>
  <c r="I38" i="90"/>
  <c r="F38" i="90"/>
  <c r="I49" i="90"/>
  <c r="F49" i="90"/>
  <c r="I32" i="90"/>
  <c r="F32" i="90"/>
  <c r="F39" i="90"/>
  <c r="I33" i="90"/>
  <c r="F33" i="90"/>
  <c r="I41" i="90"/>
  <c r="F41" i="90"/>
  <c r="I30" i="90"/>
  <c r="F30" i="90"/>
  <c r="I31" i="90"/>
  <c r="F31" i="90"/>
  <c r="F28" i="90"/>
  <c r="F23" i="90"/>
  <c r="I26" i="90"/>
  <c r="I22" i="90"/>
  <c r="F22" i="90"/>
  <c r="I29" i="90"/>
  <c r="F29" i="90"/>
  <c r="I15" i="90"/>
  <c r="I17" i="90"/>
  <c r="F17" i="90"/>
  <c r="I21" i="90"/>
  <c r="F21" i="90"/>
  <c r="F20" i="90"/>
  <c r="I14" i="90"/>
  <c r="I13" i="90"/>
  <c r="G51" i="89"/>
  <c r="D51" i="89"/>
  <c r="D47" i="89"/>
  <c r="D35" i="89"/>
  <c r="D23" i="89"/>
  <c r="F35" i="89"/>
  <c r="G47" i="89"/>
  <c r="G35" i="89"/>
  <c r="G23" i="89"/>
  <c r="F23" i="89"/>
  <c r="I46" i="89" l="1"/>
  <c r="F46" i="89"/>
  <c r="F51" i="89" l="1"/>
  <c r="F47" i="89"/>
  <c r="I50" i="89"/>
  <c r="I43" i="89"/>
  <c r="F40" i="89"/>
  <c r="I22" i="89"/>
  <c r="I18" i="89"/>
  <c r="F41" i="89" l="1"/>
  <c r="F15" i="89" l="1"/>
  <c r="F25" i="89"/>
  <c r="F31" i="89"/>
  <c r="I45" i="89" l="1"/>
  <c r="F45" i="89"/>
  <c r="I40" i="89"/>
  <c r="F32" i="89"/>
  <c r="I44" i="89"/>
  <c r="F44" i="89"/>
  <c r="I42" i="89"/>
  <c r="F42" i="89"/>
  <c r="I38" i="89"/>
  <c r="F38" i="89"/>
  <c r="I37" i="89"/>
  <c r="F37" i="89"/>
  <c r="I49" i="89"/>
  <c r="F49" i="89"/>
  <c r="I30" i="89"/>
  <c r="F30" i="89"/>
  <c r="I33" i="89"/>
  <c r="F33" i="89"/>
  <c r="I34" i="89"/>
  <c r="F34" i="89"/>
  <c r="I41" i="89"/>
  <c r="I29" i="89"/>
  <c r="F29" i="89"/>
  <c r="I27" i="89"/>
  <c r="F27" i="89"/>
  <c r="I39" i="89"/>
  <c r="F39" i="89"/>
  <c r="I26" i="89"/>
  <c r="F26" i="89"/>
  <c r="I21" i="89"/>
  <c r="F21" i="89"/>
  <c r="I28" i="89"/>
  <c r="F28" i="89"/>
  <c r="I20" i="89"/>
  <c r="F20" i="89"/>
  <c r="I19" i="89"/>
  <c r="F19" i="89"/>
  <c r="I17" i="89"/>
  <c r="F17" i="89"/>
  <c r="I16" i="89"/>
  <c r="F16" i="89"/>
  <c r="I13" i="89"/>
  <c r="I14" i="89"/>
  <c r="F33" i="88"/>
  <c r="F31" i="88"/>
  <c r="G23" i="88"/>
  <c r="G35" i="88" s="1"/>
  <c r="G47" i="88" s="1"/>
  <c r="G58" i="88" s="1"/>
  <c r="D23" i="88"/>
  <c r="D35" i="88" s="1"/>
  <c r="D47" i="88" s="1"/>
  <c r="D58" i="88" s="1"/>
  <c r="F58" i="88" s="1"/>
  <c r="I14" i="88"/>
  <c r="I13" i="88"/>
  <c r="I56" i="88"/>
  <c r="F25" i="88"/>
  <c r="F35" i="88" l="1"/>
  <c r="F47" i="88"/>
  <c r="I54" i="88"/>
  <c r="I53" i="88"/>
  <c r="F15" i="88"/>
  <c r="F17" i="88"/>
  <c r="I38" i="88"/>
  <c r="I34" i="88"/>
  <c r="I32" i="88"/>
  <c r="F34" i="88"/>
  <c r="I39" i="88" l="1"/>
  <c r="I37" i="88" l="1"/>
  <c r="I41" i="88"/>
  <c r="I31" i="88"/>
  <c r="F41" i="88"/>
  <c r="F37" i="88"/>
  <c r="G23" i="87"/>
  <c r="G35" i="87" s="1"/>
  <c r="G46" i="87" s="1"/>
  <c r="I32" i="87"/>
  <c r="I40" i="87"/>
  <c r="I41" i="87"/>
  <c r="I26" i="87"/>
  <c r="I27" i="87"/>
  <c r="I25" i="87"/>
  <c r="F14" i="87"/>
  <c r="F33" i="87"/>
  <c r="F49" i="88"/>
  <c r="F45" i="88" l="1"/>
  <c r="I29" i="88"/>
  <c r="I30" i="88"/>
  <c r="I50" i="88" l="1"/>
  <c r="F50" i="88"/>
  <c r="I57" i="88"/>
  <c r="F57" i="88"/>
  <c r="I46" i="88"/>
  <c r="I52" i="88"/>
  <c r="F52" i="88"/>
  <c r="I55" i="88"/>
  <c r="F55" i="88"/>
  <c r="I44" i="88"/>
  <c r="F44" i="88"/>
  <c r="I43" i="88"/>
  <c r="F43" i="88"/>
  <c r="I49" i="88"/>
  <c r="I45" i="88"/>
  <c r="I40" i="88"/>
  <c r="F40" i="88"/>
  <c r="F51" i="88"/>
  <c r="I42" i="88"/>
  <c r="F42" i="88"/>
  <c r="F38" i="88"/>
  <c r="I33" i="88"/>
  <c r="I28" i="88"/>
  <c r="F28" i="88"/>
  <c r="I22" i="88"/>
  <c r="F22" i="88"/>
  <c r="I25" i="88"/>
  <c r="I21" i="88"/>
  <c r="F21" i="88"/>
  <c r="I20" i="88"/>
  <c r="F20" i="88"/>
  <c r="I18" i="88"/>
  <c r="F18" i="88"/>
  <c r="I17" i="88"/>
  <c r="I15" i="88"/>
  <c r="I16" i="88"/>
  <c r="F16" i="88"/>
  <c r="D51" i="86"/>
  <c r="D47" i="86"/>
  <c r="D35" i="86"/>
  <c r="I33" i="86"/>
  <c r="D23" i="87" l="1"/>
  <c r="D35" i="87" s="1"/>
  <c r="F37" i="87"/>
  <c r="F35" i="87" l="1"/>
  <c r="D46" i="87"/>
  <c r="F46" i="87" s="1"/>
  <c r="F23" i="87"/>
  <c r="F39" i="87"/>
  <c r="I17" i="87" l="1"/>
  <c r="I19" i="87" l="1"/>
  <c r="I31" i="87" l="1"/>
  <c r="F22" i="87" l="1"/>
  <c r="F29" i="87" l="1"/>
  <c r="F28" i="87"/>
  <c r="F26" i="87"/>
  <c r="I42" i="87"/>
  <c r="I44" i="87" l="1"/>
  <c r="F44" i="87"/>
  <c r="I45" i="87"/>
  <c r="F45" i="87"/>
  <c r="I34" i="87"/>
  <c r="F34" i="87"/>
  <c r="F40" i="87"/>
  <c r="I33" i="87"/>
  <c r="I30" i="87"/>
  <c r="F30" i="87"/>
  <c r="I15" i="87"/>
  <c r="I39" i="87"/>
  <c r="I38" i="87"/>
  <c r="F38" i="87"/>
  <c r="I37" i="87"/>
  <c r="I28" i="87"/>
  <c r="I21" i="87"/>
  <c r="F21" i="87"/>
  <c r="I20" i="87"/>
  <c r="F20" i="87"/>
  <c r="I22" i="87"/>
  <c r="I18" i="87"/>
  <c r="F18" i="87"/>
  <c r="F17" i="87"/>
  <c r="I13" i="87"/>
  <c r="F13" i="87"/>
  <c r="I14" i="87"/>
  <c r="I16" i="87"/>
  <c r="F16" i="87"/>
  <c r="G23" i="86"/>
  <c r="D35" i="85"/>
  <c r="D23" i="86"/>
  <c r="I28" i="86" l="1"/>
  <c r="I46" i="86" l="1"/>
  <c r="F16" i="86"/>
  <c r="F17" i="86"/>
  <c r="F13" i="86" l="1"/>
  <c r="I13" i="86"/>
  <c r="F15" i="86"/>
  <c r="I45" i="86" l="1"/>
  <c r="I50" i="86"/>
  <c r="I29" i="86"/>
  <c r="F30" i="86" l="1"/>
  <c r="I49" i="86"/>
  <c r="F49" i="86"/>
  <c r="I14" i="86"/>
  <c r="I21" i="86"/>
  <c r="I37" i="86"/>
  <c r="F37" i="86"/>
  <c r="I18" i="86"/>
  <c r="I40" i="86"/>
  <c r="F40" i="86"/>
  <c r="I44" i="86"/>
  <c r="F44" i="86"/>
  <c r="I42" i="86"/>
  <c r="F42" i="86"/>
  <c r="I30" i="86"/>
  <c r="I34" i="86"/>
  <c r="F34" i="86"/>
  <c r="I32" i="86"/>
  <c r="F32" i="86"/>
  <c r="I41" i="86"/>
  <c r="F41" i="86"/>
  <c r="F39" i="86"/>
  <c r="I38" i="86"/>
  <c r="F38" i="86"/>
  <c r="I26" i="86"/>
  <c r="I27" i="86"/>
  <c r="F27" i="86"/>
  <c r="I31" i="86"/>
  <c r="I20" i="86"/>
  <c r="F20" i="86"/>
  <c r="I19" i="86"/>
  <c r="F19" i="86"/>
  <c r="I17" i="86"/>
  <c r="I16" i="86"/>
  <c r="I15" i="86"/>
  <c r="D23" i="85"/>
  <c r="D47" i="85" s="1"/>
  <c r="D50" i="85" s="1"/>
  <c r="G23" i="85"/>
  <c r="G35" i="85" s="1"/>
  <c r="G47" i="85" s="1"/>
  <c r="G50" i="85" s="1"/>
  <c r="I41" i="85"/>
  <c r="I42" i="85"/>
  <c r="I21" i="85"/>
  <c r="F23" i="86" l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35" i="86" l="1"/>
  <c r="F47" i="86"/>
  <c r="F51" i="86"/>
  <c r="F23" i="88"/>
  <c r="F35" i="90"/>
  <c r="F53" i="90"/>
  <c r="D53" i="90"/>
  <c r="F47" i="90"/>
  <c r="G53" i="90"/>
  <c r="F23" i="93" l="1"/>
  <c r="F35" i="93"/>
  <c r="F23" i="94"/>
  <c r="F35" i="94"/>
  <c r="F35" i="95"/>
  <c r="F35" i="96"/>
  <c r="F23" i="97"/>
  <c r="F35" i="97"/>
  <c r="F52" i="97"/>
  <c r="F47" i="97"/>
  <c r="F23" i="98" l="1"/>
  <c r="F35" i="98"/>
  <c r="F63" i="98"/>
  <c r="F59" i="98"/>
  <c r="F47" i="98"/>
  <c r="F52" i="8" l="1"/>
  <c r="D52" i="8"/>
  <c r="F42" i="52"/>
  <c r="D42" i="52"/>
  <c r="G35" i="67"/>
  <c r="G44" i="67"/>
  <c r="F35" i="67"/>
  <c r="G47" i="86"/>
  <c r="G35" i="86"/>
  <c r="G51" i="86"/>
  <c r="D35" i="67"/>
  <c r="D44" i="67"/>
  <c r="F44" i="67"/>
  <c r="G35" i="8"/>
  <c r="G47" i="8"/>
  <c r="G52" i="8"/>
  <c r="F44" i="4"/>
  <c r="D44" i="4"/>
  <c r="G44" i="4"/>
  <c r="G35" i="4"/>
  <c r="E35" i="8"/>
  <c r="E47" i="8"/>
  <c r="E52" i="8"/>
  <c r="D35" i="4"/>
  <c r="F35" i="4"/>
  <c r="G35" i="52"/>
  <c r="G42" i="52"/>
  <c r="E35" i="4"/>
  <c r="E44" i="4"/>
  <c r="F35" i="8"/>
  <c r="D35" i="52"/>
  <c r="F35" i="52"/>
  <c r="D35" i="8"/>
  <c r="D47" i="8"/>
  <c r="F47" i="8"/>
</calcChain>
</file>

<file path=xl/sharedStrings.xml><?xml version="1.0" encoding="utf-8"?>
<sst xmlns="http://schemas.openxmlformats.org/spreadsheetml/2006/main" count="14557" uniqueCount="967">
  <si>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</si>
  <si>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</si>
  <si>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</si>
  <si>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</si>
  <si>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</si>
  <si>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</si>
  <si>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</si>
  <si>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</si>
  <si>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</si>
  <si>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</si>
  <si>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</si>
  <si>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</si>
  <si>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</si>
  <si>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</si>
  <si>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</si>
  <si>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</si>
  <si>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</si>
  <si>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</si>
  <si>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</si>
  <si>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</si>
  <si>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</si>
  <si>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</si>
  <si>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</si>
  <si>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</si>
  <si>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</si>
  <si>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</si>
  <si>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</si>
  <si>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</si>
  <si>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</si>
  <si>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</si>
  <si>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</si>
  <si>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</si>
  <si>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</si>
  <si>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</si>
  <si>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</si>
  <si>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</si>
  <si>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</si>
  <si>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</si>
  <si>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</si>
  <si>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</si>
  <si>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</si>
  <si>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</si>
  <si>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</si>
  <si>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</si>
  <si>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</si>
  <si>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</si>
  <si>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</si>
  <si>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</si>
  <si>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</si>
  <si>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</si>
  <si>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</si>
  <si>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</si>
  <si>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</si>
  <si>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</si>
  <si>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</si>
  <si>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</si>
  <si>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</si>
  <si>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</si>
  <si>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</si>
  <si>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</si>
  <si>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</si>
  <si>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</si>
  <si>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</si>
  <si>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</si>
  <si>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</si>
  <si>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</si>
  <si>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</si>
  <si>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</si>
  <si>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</si>
  <si>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</si>
  <si>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</si>
  <si>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</si>
  <si>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</si>
  <si>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</si>
  <si>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</si>
  <si>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</si>
  <si>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</si>
  <si>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</si>
  <si>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</si>
  <si>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</si>
  <si>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</si>
  <si>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</si>
  <si>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</si>
  <si>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</si>
  <si>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</si>
  <si>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</si>
  <si>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</si>
  <si>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</si>
  <si>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</si>
  <si>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</si>
  <si>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</si>
  <si>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</si>
  <si>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</si>
  <si>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</si>
  <si>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</si>
  <si>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</si>
  <si>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</si>
  <si>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</si>
  <si>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</si>
  <si>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</si>
  <si>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</si>
  <si>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</si>
  <si>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</si>
  <si>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</si>
  <si>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</si>
  <si>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</si>
  <si>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</si>
  <si>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</si>
  <si>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</si>
  <si>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</si>
  <si>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</si>
  <si>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</si>
  <si>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</si>
  <si>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</si>
  <si>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</si>
  <si>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</si>
  <si>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</si>
  <si>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</si>
  <si>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</si>
  <si>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</si>
  <si>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</si>
  <si>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</si>
  <si>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</si>
  <si>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</si>
  <si>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</si>
  <si>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</si>
  <si>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</si>
  <si>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</si>
  <si>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</si>
  <si>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</si>
  <si>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</si>
  <si>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</si>
  <si>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</si>
  <si>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</si>
  <si>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</si>
  <si>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</si>
  <si>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</si>
  <si>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</si>
  <si>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</si>
  <si>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</si>
  <si>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</si>
  <si>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</si>
  <si>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</si>
  <si>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</si>
  <si>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</si>
  <si>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</si>
  <si>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</si>
  <si>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</si>
  <si>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</si>
  <si>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</si>
  <si>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</si>
  <si>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</si>
  <si>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</si>
  <si>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</si>
  <si>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</si>
  <si>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</si>
  <si>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</si>
  <si>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</si>
  <si>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</si>
  <si>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</si>
  <si>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</si>
  <si>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</si>
  <si>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</si>
  <si>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</si>
  <si>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</si>
  <si>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</si>
  <si>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</si>
  <si>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</si>
  <si>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</si>
  <si>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</si>
  <si>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</si>
  <si>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</si>
  <si>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</si>
  <si>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</si>
  <si>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</si>
  <si>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</si>
  <si>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</si>
  <si>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</si>
  <si>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</si>
  <si>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</si>
  <si>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</si>
  <si>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</si>
  <si>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</si>
  <si>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</si>
  <si>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</si>
  <si>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</si>
  <si>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</si>
  <si>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</si>
  <si>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</si>
  <si>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</si>
  <si>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</si>
  <si>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</si>
  <si>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</si>
  <si>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</si>
  <si>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</si>
  <si>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</si>
  <si>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</si>
  <si>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</si>
  <si>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</si>
  <si>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</si>
  <si>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</si>
  <si>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</si>
  <si>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</si>
  <si>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</si>
  <si>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</si>
  <si>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</si>
  <si>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</si>
  <si>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</si>
  <si>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</si>
  <si>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</si>
  <si>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</si>
  <si>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</si>
  <si>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</si>
  <si>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</si>
  <si>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</si>
  <si>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</si>
  <si>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</si>
  <si>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</si>
  <si>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</si>
  <si>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</si>
  <si>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</si>
  <si>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</si>
  <si>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</si>
  <si>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</si>
  <si>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</si>
  <si>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</si>
  <si>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</si>
  <si>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</si>
  <si>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</si>
  <si>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</si>
  <si>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</si>
  <si>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</si>
  <si>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</si>
  <si>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</si>
  <si>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</si>
  <si>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</si>
  <si>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</si>
  <si>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</si>
  <si>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</si>
  <si>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</si>
  <si>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</si>
  <si>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</si>
  <si>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</si>
  <si>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</si>
  <si>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</si>
  <si>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</si>
  <si>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</si>
  <si>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</si>
  <si>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</si>
  <si>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</si>
  <si>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</si>
  <si>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</si>
  <si>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</si>
  <si>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</si>
  <si>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</si>
  <si>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</si>
  <si>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</si>
  <si>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</si>
  <si>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</si>
  <si>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</si>
  <si>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</si>
  <si>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</si>
  <si>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</si>
  <si>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</si>
  <si>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</si>
  <si>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</si>
  <si>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</si>
  <si>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</si>
  <si>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</si>
  <si>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</si>
  <si>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</si>
  <si>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</si>
  <si>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</si>
  <si>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</si>
  <si>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</si>
  <si>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</si>
  <si>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</si>
  <si>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</si>
  <si>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</si>
  <si>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</si>
  <si>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</si>
  <si>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</si>
  <si>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</si>
  <si>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</si>
  <si>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</si>
  <si>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</si>
  <si>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</si>
  <si>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</si>
  <si>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</si>
  <si>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</si>
  <si>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</si>
  <si>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</si>
  <si>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</si>
  <si>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</si>
  <si>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</si>
  <si>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</si>
  <si>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</si>
  <si>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</si>
  <si>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</si>
  <si>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</si>
  <si>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</si>
  <si>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</si>
  <si>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</si>
  <si>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</si>
  <si>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</si>
  <si>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</si>
  <si>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</si>
  <si>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</si>
  <si>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</si>
  <si>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</si>
  <si>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</si>
  <si>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</si>
  <si>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</si>
  <si>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</si>
  <si>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</si>
  <si>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</si>
  <si>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</si>
  <si>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</si>
  <si>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</si>
  <si>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</si>
  <si>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</si>
  <si>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</si>
  <si>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</si>
  <si>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</si>
  <si>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</si>
  <si>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</si>
  <si>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</si>
  <si>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</si>
  <si>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</si>
  <si>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</si>
  <si>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</si>
  <si>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</si>
  <si>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</si>
  <si>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</si>
  <si>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</si>
  <si>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</si>
  <si>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</si>
  <si>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</si>
  <si>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</si>
  <si>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</si>
  <si>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</si>
  <si>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</si>
  <si>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</si>
  <si>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</si>
  <si>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</si>
  <si>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</si>
  <si>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</si>
  <si>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</si>
  <si>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</si>
  <si>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</si>
  <si>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</si>
  <si>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</si>
  <si>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</si>
  <si>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</si>
  <si>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</si>
  <si>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</si>
  <si>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</si>
  <si>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</si>
  <si>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</si>
  <si>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</si>
  <si>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</si>
  <si>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</si>
  <si>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</si>
  <si>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</si>
  <si>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</si>
  <si>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</si>
  <si>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</si>
  <si>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</si>
  <si>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</si>
  <si>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</si>
  <si>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</si>
  <si>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</si>
  <si>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</si>
  <si>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</si>
  <si>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</si>
  <si>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</si>
  <si>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</si>
  <si>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</si>
  <si>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</si>
  <si>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</si>
  <si>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</si>
  <si>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</si>
  <si>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</si>
  <si>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</si>
  <si>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</si>
  <si>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</si>
  <si>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</si>
  <si>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</si>
  <si>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</si>
  <si>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</si>
  <si>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</si>
  <si>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</si>
  <si>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</si>
  <si>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</si>
  <si>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</si>
  <si>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</si>
  <si>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</si>
  <si>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</si>
  <si>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</si>
  <si>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</si>
  <si>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</si>
  <si>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</si>
  <si>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</si>
  <si>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</si>
  <si>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</si>
  <si>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</si>
  <si>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</si>
  <si>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</si>
  <si>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</si>
  <si>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</si>
  <si>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</si>
  <si>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</si>
  <si>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</si>
  <si>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</si>
  <si>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</si>
  <si>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</si>
  <si>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</si>
  <si>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</si>
  <si>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</si>
  <si>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</si>
  <si>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</si>
  <si>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</si>
  <si>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</si>
  <si>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</si>
  <si>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</si>
  <si>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</si>
  <si>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</si>
  <si>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</si>
  <si>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</si>
  <si>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</si>
  <si>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</si>
  <si>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</si>
  <si>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</si>
  <si>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</si>
  <si>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</si>
  <si>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</si>
  <si>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</si>
  <si>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</si>
  <si>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</si>
  <si>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</si>
  <si>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</si>
  <si>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</si>
  <si>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</si>
  <si>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</si>
  <si>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</si>
  <si>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</si>
  <si>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</si>
  <si>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</si>
  <si>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</si>
  <si>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</si>
  <si>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</si>
  <si>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</si>
  <si>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</si>
  <si>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</si>
  <si>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</si>
  <si>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</si>
  <si>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</si>
  <si>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</si>
  <si>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</si>
  <si>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</si>
  <si>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</si>
  <si>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</si>
  <si>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</si>
  <si>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</si>
  <si>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</si>
  <si>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</si>
  <si>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</si>
  <si>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</si>
  <si>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</si>
  <si>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</si>
  <si>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</si>
  <si>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</si>
  <si>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</si>
  <si>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</si>
  <si>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</si>
  <si>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</si>
  <si>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</si>
  <si>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</si>
  <si>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</si>
  <si>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</si>
  <si>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</si>
  <si>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</si>
  <si>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</si>
  <si>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</si>
  <si>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</si>
  <si>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</si>
  <si>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</si>
  <si>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</si>
  <si>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</si>
  <si>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</si>
  <si>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</si>
  <si>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</si>
  <si>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</si>
  <si>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</si>
  <si>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</si>
  <si>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</si>
  <si>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</si>
  <si>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</si>
  <si>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</si>
  <si>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</si>
  <si>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</si>
  <si>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</si>
  <si>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</si>
  <si>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</si>
  <si>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</si>
  <si>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</si>
  <si>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</si>
  <si>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</si>
  <si>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</si>
  <si>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</si>
  <si>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</si>
  <si>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</si>
  <si>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</si>
  <si>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</si>
  <si>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</si>
  <si>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</si>
  <si>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</si>
  <si>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</si>
  <si>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</si>
  <si>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</si>
  <si>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</si>
  <si>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</si>
  <si>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</si>
  <si>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</si>
  <si>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</si>
  <si>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</si>
  <si>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</si>
  <si>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</si>
  <si>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</si>
  <si>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</si>
  <si>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</si>
  <si>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</si>
  <si>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</si>
  <si>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</si>
  <si>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</si>
  <si>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</si>
  <si>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</si>
  <si>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</si>
  <si>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</si>
  <si>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</si>
  <si>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</si>
  <si>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</si>
  <si>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</si>
  <si>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</si>
  <si>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</si>
  <si>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</si>
  <si>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</si>
  <si>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</si>
  <si>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</si>
  <si>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</si>
  <si>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</si>
  <si>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</si>
  <si>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</si>
  <si>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</si>
  <si>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</si>
  <si>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</si>
  <si>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</si>
  <si>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</si>
  <si>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</si>
  <si>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</si>
  <si>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</si>
  <si>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</si>
  <si>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</si>
  <si>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</si>
  <si>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</si>
  <si>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</si>
  <si>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</si>
  <si>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</si>
  <si>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</si>
  <si>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</si>
  <si>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</si>
  <si>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</si>
  <si>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</si>
  <si>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</si>
  <si>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</si>
  <si>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</si>
  <si>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</si>
  <si>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</si>
  <si>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</si>
  <si>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</si>
  <si>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</si>
  <si>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</si>
  <si>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</si>
  <si>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</si>
  <si>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</si>
  <si>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</si>
  <si>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</si>
  <si>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</si>
  <si>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</si>
  <si>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</si>
  <si>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</si>
  <si>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</si>
  <si>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</si>
  <si>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</si>
  <si>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</si>
  <si>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</si>
  <si>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</si>
  <si>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</si>
  <si>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</si>
  <si>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</si>
  <si>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</si>
  <si>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</si>
  <si>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</si>
  <si>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</si>
  <si>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</si>
  <si>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</si>
  <si>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</si>
  <si>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</si>
  <si>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</si>
  <si>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</si>
  <si>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</si>
  <si>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</si>
  <si>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</si>
  <si>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</si>
  <si>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</si>
  <si>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</si>
  <si>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</si>
  <si>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</si>
  <si>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</si>
  <si>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</si>
  <si>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</si>
  <si>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</si>
  <si>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</si>
  <si>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</si>
  <si>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</si>
  <si>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</si>
  <si>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</si>
  <si>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</si>
  <si>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</si>
  <si>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</si>
  <si>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</si>
  <si>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</si>
  <si>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</si>
  <si>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</si>
  <si>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</si>
  <si>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</si>
  <si>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</si>
  <si>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</si>
  <si>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</si>
  <si>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</si>
  <si>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</si>
  <si>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</si>
  <si>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</si>
  <si>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</si>
  <si>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</si>
  <si>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</si>
  <si>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</si>
  <si>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</si>
  <si>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</si>
  <si>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</si>
  <si>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</si>
  <si>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</si>
  <si>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</si>
  <si>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</si>
  <si>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</si>
  <si>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</si>
  <si>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</si>
  <si>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</si>
  <si>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</si>
  <si>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</si>
  <si>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</si>
  <si>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</si>
  <si>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</si>
  <si>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</si>
  <si>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</si>
  <si>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</si>
  <si>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</si>
  <si>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</si>
  <si>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</si>
  <si>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</si>
  <si>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</si>
  <si>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</si>
  <si>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</si>
  <si>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</si>
  <si>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</si>
  <si>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</si>
  <si>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</si>
  <si>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</si>
  <si>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</si>
  <si>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</si>
  <si>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</si>
  <si>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</si>
  <si>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</si>
  <si>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</si>
  <si>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</si>
  <si>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</si>
  <si>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</si>
  <si>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</si>
  <si>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</si>
  <si>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</si>
  <si>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</si>
  <si>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</si>
  <si>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</si>
  <si>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</si>
  <si>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</si>
  <si>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</si>
  <si>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</si>
  <si>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</si>
  <si>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</si>
  <si>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</si>
  <si>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</si>
  <si>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</si>
  <si>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</si>
  <si>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</si>
  <si>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</si>
  <si>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</si>
  <si>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</si>
  <si>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</si>
  <si>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</si>
  <si>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</si>
  <si>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</si>
  <si>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</si>
  <si>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</si>
  <si>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</si>
  <si>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</si>
  <si>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</si>
  <si>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</si>
  <si>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</si>
  <si>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</si>
  <si>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</si>
  <si>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</si>
  <si>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</si>
  <si>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</si>
  <si>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</si>
  <si>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</si>
  <si>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</si>
  <si>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</si>
  <si>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</si>
  <si>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</si>
  <si>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</si>
  <si>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</si>
  <si>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</si>
  <si>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</si>
  <si>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</si>
  <si>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</si>
  <si>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</si>
  <si>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</si>
  <si>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</si>
  <si>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</si>
  <si>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</si>
  <si>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</si>
  <si>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</si>
  <si>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</si>
  <si>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</si>
  <si>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</si>
  <si>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</si>
  <si>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</si>
  <si>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</si>
  <si>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</si>
  <si>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</si>
  <si>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</si>
  <si>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</si>
  <si>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</si>
  <si>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</si>
  <si>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</si>
  <si>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</si>
  <si>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</si>
  <si>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</si>
  <si>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</si>
  <si>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</si>
  <si>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</si>
  <si>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</si>
  <si>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</si>
  <si>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</si>
  <si>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</si>
  <si>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</si>
  <si>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</si>
  <si>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</si>
  <si>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</si>
  <si>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</si>
  <si>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</si>
  <si>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</si>
  <si>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</si>
  <si>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</si>
  <si>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</si>
  <si>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</si>
  <si>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</si>
  <si>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</si>
  <si>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</si>
  <si>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</si>
  <si>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</si>
  <si>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</si>
  <si>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</si>
  <si>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</si>
  <si>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</si>
  <si>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</si>
  <si>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</si>
  <si>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</si>
  <si>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</si>
  <si>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</si>
  <si>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</si>
  <si>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</si>
  <si>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</si>
  <si>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</si>
  <si>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</si>
  <si>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</si>
  <si>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</si>
  <si>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</si>
  <si>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</si>
  <si>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</si>
  <si>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</si>
  <si>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</si>
  <si>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</si>
  <si>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</si>
  <si>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</si>
  <si>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</si>
  <si>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</si>
  <si>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</si>
  <si>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</si>
  <si>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</si>
  <si>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</si>
  <si>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</si>
  <si>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</si>
  <si>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</si>
  <si>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</si>
  <si>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</si>
  <si>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</si>
  <si>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</si>
  <si>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</si>
  <si>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</si>
  <si>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</si>
  <si>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</si>
  <si>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</si>
  <si>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</si>
  <si>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</si>
  <si>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</si>
  <si>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</si>
  <si>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</si>
  <si>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</si>
  <si>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</si>
  <si>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</si>
  <si>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</si>
  <si>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</si>
  <si>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</si>
  <si>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</si>
  <si>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</si>
  <si>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</si>
  <si>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</si>
  <si>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</si>
  <si>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</si>
  <si>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</si>
  <si>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</si>
  <si>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</si>
  <si>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</si>
  <si>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</si>
  <si>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</si>
  <si>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December 2 - 8 Lithuanian top</t>
  </si>
  <si>
    <t>Gruodžio 2 - 8 d. Lietuvos kino teatruose rodytų filmų topas</t>
  </si>
  <si>
    <t>December 2 - 8</t>
  </si>
  <si>
    <t>Gruodžio 2 - 8 d.</t>
  </si>
  <si>
    <t>Medkirčio istorija (Metsurin Tarina)</t>
  </si>
  <si>
    <t>Mano senelis - Kalėdų Senelis (Miy Didusʹ - Did Moroz)</t>
  </si>
  <si>
    <t>Negailestinga naktis (Violent Night)</t>
  </si>
  <si>
    <t>DuKine</t>
  </si>
  <si>
    <t>Arti (Close)</t>
  </si>
  <si>
    <t>Sugrįžę iš Niujorko</t>
  </si>
  <si>
    <t>Studio Nominum</t>
  </si>
  <si>
    <t>Oranžinė bažnyčia</t>
  </si>
  <si>
    <t>Videometra</t>
  </si>
  <si>
    <t>December 9 - 15</t>
  </si>
  <si>
    <t>Gruodžio 9 - 15 d.</t>
  </si>
  <si>
    <t>Malonumų namai
(La Maison)</t>
  </si>
  <si>
    <t>Meškio Tedžio Kalėdos 
(Teddy’s Christmas)</t>
  </si>
  <si>
    <t>Tarp mirusiųjų
(Play Dead)</t>
  </si>
  <si>
    <t>Neįtikėtina, bet tiesa (Incredible But True)</t>
  </si>
  <si>
    <t>Rojaus miestas (Paradise City)</t>
  </si>
  <si>
    <t>Korsažas (Corsage)</t>
  </si>
  <si>
    <t>Vieną gražų rytą (Un beau matin)</t>
  </si>
  <si>
    <t>Prakeikta žemė (Vanskabte land)</t>
  </si>
  <si>
    <t>Tokia ta vasara (Un été comme ça)</t>
  </si>
  <si>
    <t>Batuotas katinas Pūkis: paskutinis noras (Puss in Boots: The Last Wish)</t>
  </si>
  <si>
    <t>Įsikūnijimas. Vandens kelias (Avatar: The Way of Water)</t>
  </si>
  <si>
    <t>December 9 - 15 Lithuanian top</t>
  </si>
  <si>
    <t>Gruodžio 9 - 15 d. Lietuvos kino teatruose rodytų filmų topas</t>
  </si>
  <si>
    <t>December 16 - 22 Lithuanian top</t>
  </si>
  <si>
    <t>Gruodžio 16 - 22 d. Lietuvos kino teatruose rodytų filmų topas</t>
  </si>
  <si>
    <t>December 16 - 22</t>
  </si>
  <si>
    <t>Gruodžio 16 - 22 d.</t>
  </si>
  <si>
    <t>700 Vilniaus metų. Kelionė laiku su prof. Alfredu Bumblausku</t>
  </si>
  <si>
    <t>Aš noriu šokti. Whitney Houston filmas (I wanna dance with somebody)</t>
  </si>
  <si>
    <t>Menas žudyti (Mindcage)</t>
  </si>
  <si>
    <t>December 23 - 29</t>
  </si>
  <si>
    <t>Gruodžio 23 - 29 d.</t>
  </si>
  <si>
    <t>December 23 - 29 Lithuanian top</t>
  </si>
  <si>
    <t>Gruodžio 23 - 29 d. Lietuvos kino teatruose rodytų filmų topas</t>
  </si>
  <si>
    <t>Naujasis žaisliukas (Le nouveau jouet)</t>
  </si>
  <si>
    <t>Miauricijus Puikusis (Amazing Maurice)</t>
  </si>
  <si>
    <t xml:space="preserve"> 2022-12-21</t>
  </si>
  <si>
    <t>ReEmigrantai</t>
  </si>
  <si>
    <t>2022 December 30 - 2023 January 5 Lithuanian top</t>
  </si>
  <si>
    <t>2022 gruodžio 30 - 2023 sausio 5 d. Lietuvos kino teatruose rodytų filmų topas</t>
  </si>
  <si>
    <t>December 30 - January 5</t>
  </si>
  <si>
    <t>Gruodžio 30 - Sausio 5 d.</t>
  </si>
  <si>
    <t>Adastra Cinema</t>
  </si>
  <si>
    <t xml:space="preserve"> 2022-12-30</t>
  </si>
  <si>
    <t>Gyveno kartą Oto (Man Called Otto)</t>
  </si>
  <si>
    <t>2023 January 6-12 Lithuanian top</t>
  </si>
  <si>
    <t>January 6 - 12</t>
  </si>
  <si>
    <t>Sausio 6 - 12 d.</t>
  </si>
  <si>
    <t xml:space="preserve"> 2023 m. sausio 6-12 d. Lietuvos kino teatruose rodytų filmų topas</t>
  </si>
  <si>
    <t>Kairo sąmokslas (Boy from Heaven)</t>
  </si>
  <si>
    <t>Fantazijos tik suaugusiems</t>
  </si>
  <si>
    <t>21 167  </t>
  </si>
  <si>
    <t>Maskaradas (Mascarade)</t>
  </si>
  <si>
    <t xml:space="preserve"> 2023-01-06</t>
  </si>
  <si>
    <t>Sprogstančios vestuvės (Shotgun Wedding)</t>
  </si>
  <si>
    <t>M3GAN</t>
  </si>
  <si>
    <t>Salų tyla (Tourment sur les îles)</t>
  </si>
  <si>
    <t>2023 January 13-19 Lithuanian top</t>
  </si>
  <si>
    <t xml:space="preserve"> 2023 m. sausio 13-19 d. Lietuvos kino teatruose rodytų filmų topas</t>
  </si>
  <si>
    <t>Sausio 13 – 19 d.</t>
  </si>
  <si>
    <t xml:space="preserve">January 13 –19 </t>
  </si>
  <si>
    <t>Bloga nuo savęs (Syk Pike)</t>
  </si>
  <si>
    <t xml:space="preserve"> 2023-01-13</t>
  </si>
  <si>
    <t>Šventasis voras (Holy spider)</t>
  </si>
  <si>
    <t>Kiškių mokykla. Misija „Kiaušiniai“ (Rabbit Academy. Mission Eggpossible)</t>
  </si>
  <si>
    <t xml:space="preserve">25 801 </t>
  </si>
  <si>
    <t>21 335  </t>
  </si>
  <si>
    <t>Babilonas (Babylon)</t>
  </si>
  <si>
    <t>Sausis (Janvaris)</t>
  </si>
  <si>
    <t>2023 January 20-26 Lithuanian top</t>
  </si>
  <si>
    <t>January 20-26</t>
  </si>
  <si>
    <t>Sausio 20 – 26 d.</t>
  </si>
  <si>
    <t xml:space="preserve"> 2023 m. sausio 20–26 d. Lietuvos kino teatruose rodytų filmų topas</t>
  </si>
  <si>
    <t>Tu mano deimantas</t>
  </si>
  <si>
    <t> Maobori production</t>
  </si>
  <si>
    <t xml:space="preserve"> </t>
  </si>
  <si>
    <t>21 526  </t>
  </si>
  <si>
    <t>Operacija Fortūna: Apgaulės menas (Operation Fortune: Ruse de Guer)</t>
  </si>
  <si>
    <t>Fabelmanai (The Fabelmans)</t>
  </si>
  <si>
    <t xml:space="preserve"> 2023 m. sausio 27 d.– vasario 2 d. Lietuvos kino teatruose rodytų filmų topas</t>
  </si>
  <si>
    <t>January 27- February 2</t>
  </si>
  <si>
    <t>Sausio 27 d. – Vasario 2 d.</t>
  </si>
  <si>
    <t>Man viskas gerai</t>
  </si>
  <si>
    <t>Dansu films</t>
  </si>
  <si>
    <t>Abizu prakeiksmas (The Offering)</t>
  </si>
  <si>
    <t>Vyrų svajonės</t>
  </si>
  <si>
    <t>Antanas Sutkus. Scenos iš fotografo gyvenimo</t>
  </si>
  <si>
    <t>A Propos studija</t>
  </si>
  <si>
    <t>2023 January 27 - February 2 Lithuanian top</t>
  </si>
  <si>
    <t>2023  February 3 – 9 Lithuanian top</t>
  </si>
  <si>
    <t xml:space="preserve"> 2023 m. vasario 3 – 9 d. Lietuvos kino teatruose rodytų filmų topas</t>
  </si>
  <si>
    <t>February 3 – 9</t>
  </si>
  <si>
    <t>Vasario 3 – 9 d.</t>
  </si>
  <si>
    <t>Mumijos (Mummies)</t>
  </si>
  <si>
    <t>Acme</t>
  </si>
  <si>
    <t>Acme / WB</t>
  </si>
  <si>
    <t>Magiškasis Maikas: Paskutinis šokis (Magic Mike's Last Dance)</t>
  </si>
  <si>
    <t>Kovotoja (Woman King)</t>
  </si>
  <si>
    <t>Avarinis nusileidimas (Plane)</t>
  </si>
  <si>
    <t>Beldimas į trobelę (Knock at The Cabin)</t>
  </si>
  <si>
    <t>DuKine / Universal</t>
  </si>
  <si>
    <t>Salos vaiduokliai (Banshees of Inisherin, The)</t>
  </si>
  <si>
    <t>2023  February 10 – 16 Lithuanian top</t>
  </si>
  <si>
    <t xml:space="preserve"> 2023 m. vasario 10 – 16  d. Lietuvos kino teatruose rodytų filmų topas</t>
  </si>
  <si>
    <t>February 10 – 16</t>
  </si>
  <si>
    <t>Vasario 10 – 16 d.</t>
  </si>
  <si>
    <t>Jaunasis vadas Vinetu (Der junge Häuptling Winnetou)</t>
  </si>
  <si>
    <t>Rose Namajunas: Aš esu čempionė (Thug Rose)</t>
  </si>
  <si>
    <t>Žvaigždės vidurdienį (Stars at Noon)</t>
  </si>
  <si>
    <t>Garsioji meškinų invazija į Siciliją (La Fameuse Invasion des ours en Sicile)</t>
  </si>
  <si>
    <t>Labiau nei bet kada (Plus que jamais)</t>
  </si>
  <si>
    <t>Poetas</t>
  </si>
  <si>
    <t>Kuo čia dėta meilė? (Whats Love Got To Do With It?)</t>
  </si>
  <si>
    <t>Titanikas: 25 metai (Titanic (25th Anniversary)</t>
  </si>
  <si>
    <t>Skruzdėliukas ir Vapsva. Kvantomanija (Ant-Man and the Wasp: Quantumania)</t>
  </si>
  <si>
    <t>Kraujas (Blood)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</si>
</sst>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  <numFmt numFmtId="167" formatCode="#,##0_ ;[Red]\-#,##0\ "/>
  </numFmts>
  <fonts count="4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sz val="9"/>
      <color theme="1"/>
      <name val="Verdana"/>
      <family val="2"/>
      <charset val="186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64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4" fontId="0" fillId="0" borderId="0" xfId="0" applyNumberFormat="1"/>
    <xf numFmtId="8" fontId="0" fillId="0" borderId="0" xfId="0" applyNumberFormat="1"/>
    <xf numFmtId="165" fontId="39" fillId="0" borderId="8" xfId="0" applyNumberFormat="1" applyFont="1" applyBorder="1" applyAlignment="1">
      <alignment horizontal="center" vertical="center" wrapText="1"/>
    </xf>
    <xf numFmtId="165" fontId="34" fillId="0" borderId="8" xfId="0" applyNumberFormat="1" applyFont="1" applyBorder="1" applyAlignment="1">
      <alignment horizontal="center" vertical="center" wrapText="1"/>
    </xf>
    <xf numFmtId="165" fontId="40" fillId="0" borderId="8" xfId="0" applyNumberFormat="1" applyFont="1" applyBorder="1" applyAlignment="1">
      <alignment horizontal="center" vertical="center" wrapText="1"/>
    </xf>
    <xf numFmtId="3" fontId="4" fillId="0" borderId="7" xfId="23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1" fillId="0" borderId="0" xfId="0" applyNumberFormat="1" applyFont="1"/>
    <xf numFmtId="10" fontId="13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" fontId="42" fillId="0" borderId="0" xfId="0" applyNumberFormat="1" applyFont="1"/>
    <xf numFmtId="4" fontId="43" fillId="0" borderId="0" xfId="0" applyNumberFormat="1" applyFont="1"/>
    <xf numFmtId="167" fontId="0" fillId="0" borderId="0" xfId="0" applyNumberFormat="1"/>
    <xf numFmtId="167" fontId="36" fillId="0" borderId="0" xfId="0" applyNumberFormat="1" applyFont="1"/>
    <xf numFmtId="49" fontId="44" fillId="0" borderId="8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10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80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2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4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5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DC39-1434-499A-9B9F-345D510C346F}">
  <sheetPr>
    <tabColor theme="0"/>
  </sheetPr>
  <dimension ref="A1:Y79"/>
  <sheetViews>
    <sheetView tabSelected="1" topLeftCell="A6" zoomScale="60" zoomScaleNormal="60" workbookViewId="0">
      <selection activeCell="M21" sqref="M2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953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954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955</v>
      </c>
      <c r="E6" s="32" t="s">
        <v>942</v>
      </c>
      <c r="F6" s="156"/>
      <c r="G6" s="156" t="s">
        <v>955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956</v>
      </c>
      <c r="E10" s="32" t="s">
        <v>943</v>
      </c>
      <c r="F10" s="156"/>
      <c r="G10" s="32" t="s">
        <v>956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63">
        <v>3</v>
      </c>
      <c r="C13" s="68" t="s">
        <v>944</v>
      </c>
      <c r="D13" s="67">
        <v>98413.54</v>
      </c>
      <c r="E13" s="67">
        <v>59315.07</v>
      </c>
      <c r="F13" s="70">
        <f>(D13-E13)/E13</f>
        <v>0.6591658747094119</v>
      </c>
      <c r="G13" s="67">
        <v>19794</v>
      </c>
      <c r="H13" s="66">
        <v>260</v>
      </c>
      <c r="I13" s="66">
        <f>G13/H13</f>
        <v>76.130769230769232</v>
      </c>
      <c r="J13" s="66">
        <v>19</v>
      </c>
      <c r="K13" s="66">
        <v>2</v>
      </c>
      <c r="L13" s="67">
        <v>157928.60999999999</v>
      </c>
      <c r="M13" s="67">
        <v>31636</v>
      </c>
      <c r="N13" s="127">
        <v>44960</v>
      </c>
      <c r="O13" s="64" t="s">
        <v>946</v>
      </c>
      <c r="P13" s="149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s="106" customFormat="1" ht="25.35" customHeight="1">
      <c r="A14" s="95">
        <v>2</v>
      </c>
      <c r="B14" s="63">
        <v>2</v>
      </c>
      <c r="C14" s="68" t="s">
        <v>871</v>
      </c>
      <c r="D14" s="67">
        <v>95936.42</v>
      </c>
      <c r="E14" s="67">
        <v>78191.19</v>
      </c>
      <c r="F14" s="70">
        <f>(D14-E14)/E14</f>
        <v>0.2269466675209828</v>
      </c>
      <c r="G14" s="67">
        <v>11711</v>
      </c>
      <c r="H14" s="66">
        <v>162</v>
      </c>
      <c r="I14" s="66">
        <f t="shared" ref="I14:I22" si="0">G14/H14</f>
        <v>72.290123456790127</v>
      </c>
      <c r="J14" s="66">
        <v>18</v>
      </c>
      <c r="K14" s="66">
        <v>9</v>
      </c>
      <c r="L14" s="67">
        <v>2561252.44</v>
      </c>
      <c r="M14" s="67">
        <v>339133</v>
      </c>
      <c r="N14" s="127">
        <v>44911</v>
      </c>
      <c r="O14" s="64" t="s">
        <v>84</v>
      </c>
      <c r="P14" s="149"/>
      <c r="Q14" s="109"/>
      <c r="R14" s="103"/>
      <c r="S14" s="105"/>
      <c r="T14" s="105"/>
      <c r="U14" s="103"/>
      <c r="V14" s="105"/>
      <c r="W14" s="143"/>
      <c r="X14" s="109"/>
    </row>
    <row r="15" spans="1:24" customFormat="1" ht="25.35" customHeight="1">
      <c r="A15" s="95">
        <v>3</v>
      </c>
      <c r="B15" s="95">
        <v>1</v>
      </c>
      <c r="C15" s="96" t="s">
        <v>936</v>
      </c>
      <c r="D15" s="97">
        <v>92508.160000000003</v>
      </c>
      <c r="E15" s="97">
        <v>85741.58</v>
      </c>
      <c r="F15" s="98">
        <f>(D15-E15)/E15</f>
        <v>7.8918303115011426E-2</v>
      </c>
      <c r="G15" s="97">
        <v>14358</v>
      </c>
      <c r="H15" s="97">
        <v>232</v>
      </c>
      <c r="I15" s="66">
        <f t="shared" si="0"/>
        <v>61.887931034482762</v>
      </c>
      <c r="J15" s="97">
        <v>12</v>
      </c>
      <c r="K15" s="99">
        <v>3</v>
      </c>
      <c r="L15" s="97">
        <v>188605.48</v>
      </c>
      <c r="M15" s="97">
        <v>29259</v>
      </c>
      <c r="N15" s="107">
        <v>44960</v>
      </c>
      <c r="O15" s="101" t="s">
        <v>184</v>
      </c>
      <c r="P15" s="150"/>
      <c r="Q15" s="137"/>
      <c r="R15" s="129"/>
      <c r="S15" s="132"/>
      <c r="T15" s="132"/>
      <c r="U15" s="129"/>
      <c r="V15" s="132"/>
      <c r="W15" s="147"/>
      <c r="X15" s="137"/>
    </row>
    <row r="16" spans="1:24" customFormat="1" ht="25.35" customHeight="1">
      <c r="A16" s="95">
        <v>4</v>
      </c>
      <c r="B16" s="63" t="s">
        <v>34</v>
      </c>
      <c r="C16" s="68" t="s">
        <v>947</v>
      </c>
      <c r="D16" s="67">
        <v>74419.740000000005</v>
      </c>
      <c r="E16" s="67">
        <v>36278.18</v>
      </c>
      <c r="F16" s="70">
        <f>(D16-E16)/E16</f>
        <v>1.0513636571625149</v>
      </c>
      <c r="G16" s="67">
        <v>10124</v>
      </c>
      <c r="H16" s="66">
        <v>194</v>
      </c>
      <c r="I16" s="66">
        <f t="shared" si="0"/>
        <v>52.185567010309278</v>
      </c>
      <c r="J16" s="66">
        <v>14</v>
      </c>
      <c r="K16" s="66">
        <v>1</v>
      </c>
      <c r="L16" s="67">
        <v>110697.91</v>
      </c>
      <c r="M16" s="67">
        <v>13858</v>
      </c>
      <c r="N16" s="127">
        <v>44967</v>
      </c>
      <c r="O16" s="64" t="s">
        <v>946</v>
      </c>
      <c r="P16" s="150"/>
      <c r="Q16" s="137"/>
      <c r="R16" s="129"/>
      <c r="S16" s="132"/>
      <c r="T16" s="132"/>
      <c r="U16" s="129"/>
      <c r="V16" s="132"/>
      <c r="W16" s="147"/>
      <c r="X16" s="137"/>
    </row>
    <row r="17" spans="1:24" customFormat="1" ht="25.35" customHeight="1">
      <c r="A17" s="95">
        <v>5</v>
      </c>
      <c r="B17" s="63">
        <v>5</v>
      </c>
      <c r="C17" s="68" t="s">
        <v>870</v>
      </c>
      <c r="D17" s="67">
        <v>68262.87</v>
      </c>
      <c r="E17" s="67">
        <v>35447.72</v>
      </c>
      <c r="F17" s="70">
        <f>(D17-E17)/E17</f>
        <v>0.92573372843161683</v>
      </c>
      <c r="G17" s="67">
        <v>12710</v>
      </c>
      <c r="H17" s="66">
        <v>221</v>
      </c>
      <c r="I17" s="66">
        <f t="shared" si="0"/>
        <v>57.511312217194572</v>
      </c>
      <c r="J17" s="66">
        <v>21</v>
      </c>
      <c r="K17" s="66">
        <v>8</v>
      </c>
      <c r="L17" s="67">
        <v>926209.33</v>
      </c>
      <c r="M17" s="67">
        <v>172621</v>
      </c>
      <c r="N17" s="127">
        <v>44916</v>
      </c>
      <c r="O17" s="64" t="s">
        <v>853</v>
      </c>
      <c r="P17" s="150"/>
      <c r="Q17" s="137"/>
      <c r="R17" s="129"/>
      <c r="S17" s="132"/>
      <c r="T17" s="132"/>
      <c r="U17" s="129"/>
      <c r="V17" s="132"/>
      <c r="W17" s="147"/>
      <c r="X17" s="137"/>
    </row>
    <row r="18" spans="1:24" customFormat="1" ht="25.35" customHeight="1">
      <c r="A18" s="95">
        <v>6</v>
      </c>
      <c r="B18" s="95" t="s">
        <v>34</v>
      </c>
      <c r="C18" s="96" t="s">
        <v>958</v>
      </c>
      <c r="D18" s="97">
        <v>52013.520000000004</v>
      </c>
      <c r="E18" s="97" t="s">
        <v>36</v>
      </c>
      <c r="F18" s="97" t="s">
        <v>36</v>
      </c>
      <c r="G18" s="97">
        <v>7623</v>
      </c>
      <c r="H18" s="99">
        <v>70</v>
      </c>
      <c r="I18" s="66">
        <f t="shared" si="0"/>
        <v>108.9</v>
      </c>
      <c r="J18" s="99">
        <v>18</v>
      </c>
      <c r="K18" s="99">
        <v>1</v>
      </c>
      <c r="L18" s="97">
        <v>54336.35</v>
      </c>
      <c r="M18" s="97">
        <v>8092</v>
      </c>
      <c r="N18" s="107">
        <v>44967</v>
      </c>
      <c r="O18" s="101" t="s">
        <v>130</v>
      </c>
      <c r="P18" s="150"/>
      <c r="Q18" s="137"/>
      <c r="R18" s="129"/>
      <c r="S18" s="132"/>
      <c r="T18" s="132"/>
      <c r="U18" s="129"/>
      <c r="V18" s="132"/>
      <c r="W18" s="147"/>
      <c r="X18" s="137"/>
    </row>
    <row r="19" spans="1:24" customFormat="1" ht="25.35" customHeight="1">
      <c r="A19" s="95">
        <v>7</v>
      </c>
      <c r="B19" s="95" t="s">
        <v>58</v>
      </c>
      <c r="C19" s="96" t="s">
        <v>962</v>
      </c>
      <c r="D19" s="97">
        <v>36293.51</v>
      </c>
      <c r="E19" s="97" t="s">
        <v>36</v>
      </c>
      <c r="F19" s="98" t="s">
        <v>36</v>
      </c>
      <c r="G19" s="97">
        <v>5373</v>
      </c>
      <c r="H19" s="99">
        <v>45</v>
      </c>
      <c r="I19" s="66">
        <f t="shared" si="0"/>
        <v>119.4</v>
      </c>
      <c r="J19" s="99">
        <v>17</v>
      </c>
      <c r="K19" s="99">
        <v>0</v>
      </c>
      <c r="L19" s="67">
        <v>36293.51</v>
      </c>
      <c r="M19" s="67">
        <v>5373</v>
      </c>
      <c r="N19" s="101" t="s">
        <v>60</v>
      </c>
      <c r="O19" s="101" t="s">
        <v>41</v>
      </c>
      <c r="P19" s="150"/>
      <c r="Q19" s="137"/>
      <c r="R19" s="129"/>
      <c r="S19" s="132"/>
      <c r="T19" s="132"/>
      <c r="U19" s="129"/>
      <c r="V19" s="132"/>
      <c r="W19" s="147"/>
      <c r="X19" s="137"/>
    </row>
    <row r="20" spans="1:24" s="106" customFormat="1" ht="25.35" customHeight="1">
      <c r="A20" s="95">
        <v>8</v>
      </c>
      <c r="B20" s="63" t="s">
        <v>34</v>
      </c>
      <c r="C20" s="68" t="s">
        <v>949</v>
      </c>
      <c r="D20" s="67">
        <v>26942.32</v>
      </c>
      <c r="E20" s="67">
        <v>746.4</v>
      </c>
      <c r="F20" s="70">
        <f>(D20-E20)/E20</f>
        <v>35.096355841371917</v>
      </c>
      <c r="G20" s="67">
        <v>3906</v>
      </c>
      <c r="H20" s="66">
        <v>89</v>
      </c>
      <c r="I20" s="66">
        <f t="shared" si="0"/>
        <v>43.887640449438202</v>
      </c>
      <c r="J20" s="66">
        <v>10</v>
      </c>
      <c r="K20" s="66">
        <v>1</v>
      </c>
      <c r="L20" s="67">
        <v>27688.720000000001</v>
      </c>
      <c r="M20" s="67">
        <v>4014</v>
      </c>
      <c r="N20" s="127">
        <v>44967</v>
      </c>
      <c r="O20" s="64" t="s">
        <v>945</v>
      </c>
      <c r="P20" s="149"/>
      <c r="Q20" s="109"/>
      <c r="R20" s="103"/>
      <c r="S20" s="105"/>
      <c r="T20" s="105"/>
      <c r="U20" s="103"/>
      <c r="V20" s="105"/>
      <c r="W20" s="143"/>
      <c r="X20" s="109"/>
    </row>
    <row r="21" spans="1:24" customFormat="1" ht="25.35" customHeight="1">
      <c r="A21" s="95">
        <v>9</v>
      </c>
      <c r="B21" s="95">
        <v>6</v>
      </c>
      <c r="C21" s="96" t="s">
        <v>888</v>
      </c>
      <c r="D21" s="97">
        <v>24059.54</v>
      </c>
      <c r="E21" s="97">
        <v>26807.62</v>
      </c>
      <c r="F21" s="98">
        <f>(D21-E21)/E21</f>
        <v>-0.10251115168000734</v>
      </c>
      <c r="G21" s="97">
        <v>3482</v>
      </c>
      <c r="H21" s="97">
        <v>65</v>
      </c>
      <c r="I21" s="66">
        <f t="shared" si="0"/>
        <v>53.569230769230771</v>
      </c>
      <c r="J21" s="97">
        <v>4</v>
      </c>
      <c r="K21" s="99">
        <v>7</v>
      </c>
      <c r="L21" s="97">
        <v>864160.67999999993</v>
      </c>
      <c r="M21" s="97">
        <v>130230</v>
      </c>
      <c r="N21" s="107" t="s">
        <v>894</v>
      </c>
      <c r="O21" s="101" t="s">
        <v>402</v>
      </c>
      <c r="P21" s="150"/>
      <c r="Q21" s="137"/>
      <c r="R21" s="129"/>
      <c r="S21" s="132"/>
      <c r="T21" s="132"/>
      <c r="U21" s="129"/>
      <c r="V21" s="132"/>
      <c r="W21" s="147"/>
      <c r="X21" s="137"/>
    </row>
    <row r="22" spans="1:24" customFormat="1" ht="25.35" customHeight="1">
      <c r="A22" s="95">
        <v>10</v>
      </c>
      <c r="B22" s="95" t="s">
        <v>34</v>
      </c>
      <c r="C22" s="96" t="s">
        <v>964</v>
      </c>
      <c r="D22" s="97">
        <v>21319.82</v>
      </c>
      <c r="E22" s="97" t="s">
        <v>36</v>
      </c>
      <c r="F22" s="98" t="s">
        <v>36</v>
      </c>
      <c r="G22" s="97">
        <v>3104</v>
      </c>
      <c r="H22" s="97">
        <v>64</v>
      </c>
      <c r="I22" s="66">
        <f t="shared" si="0"/>
        <v>48.5</v>
      </c>
      <c r="J22" s="97">
        <v>9</v>
      </c>
      <c r="K22" s="99">
        <v>1</v>
      </c>
      <c r="L22" s="97">
        <v>21319.82</v>
      </c>
      <c r="M22" s="97">
        <v>3104</v>
      </c>
      <c r="N22" s="107">
        <v>44967</v>
      </c>
      <c r="O22" s="101" t="s">
        <v>84</v>
      </c>
      <c r="P22" s="150"/>
      <c r="Q22" s="137"/>
      <c r="R22" s="129"/>
      <c r="S22" s="132"/>
      <c r="T22" s="132"/>
      <c r="U22" s="129"/>
      <c r="V22" s="132"/>
      <c r="W22" s="147"/>
      <c r="X22" s="137"/>
    </row>
    <row r="23" spans="1:24" ht="25.35" customHeight="1">
      <c r="A23" s="95"/>
      <c r="B23" s="76"/>
      <c r="C23" s="52" t="s">
        <v>52</v>
      </c>
      <c r="D23" s="124">
        <f>SUM(D13:D22)</f>
        <v>590169.43999999994</v>
      </c>
      <c r="E23" s="124">
        <v>381241.07999999996</v>
      </c>
      <c r="F23" s="125">
        <f>(D23-E23)/E23</f>
        <v>0.54802163502422141</v>
      </c>
      <c r="G23" s="124">
        <f>SUM(G13:G22)</f>
        <v>92185</v>
      </c>
      <c r="H23" s="66"/>
      <c r="I23" s="66"/>
      <c r="J23" s="99"/>
      <c r="K23" s="99"/>
      <c r="L23" s="67"/>
      <c r="M23" s="97"/>
      <c r="N23" s="64"/>
      <c r="O23" s="64"/>
      <c r="U23" s="143"/>
      <c r="V23" s="147"/>
      <c r="W23" s="143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  <c r="U24" s="143"/>
      <c r="V24" s="143"/>
      <c r="W24" s="143"/>
    </row>
    <row r="25" spans="1:24" customFormat="1" ht="25.35" customHeight="1">
      <c r="A25" s="95">
        <v>11</v>
      </c>
      <c r="B25" s="63">
        <v>7</v>
      </c>
      <c r="C25" s="68" t="s">
        <v>928</v>
      </c>
      <c r="D25" s="67">
        <v>20233.060000000001</v>
      </c>
      <c r="E25" s="67">
        <v>21401.8</v>
      </c>
      <c r="F25" s="70">
        <f>(D25-E25)/E25</f>
        <v>-5.4609425375435616E-2</v>
      </c>
      <c r="G25" s="67">
        <v>2990</v>
      </c>
      <c r="H25" s="66">
        <v>75</v>
      </c>
      <c r="I25" s="66">
        <f>G25/H25</f>
        <v>39.866666666666667</v>
      </c>
      <c r="J25" s="66">
        <v>10</v>
      </c>
      <c r="K25" s="66">
        <v>3</v>
      </c>
      <c r="L25" s="67">
        <v>78487.649999999994</v>
      </c>
      <c r="M25" s="67">
        <v>11721</v>
      </c>
      <c r="N25" s="127">
        <v>44953</v>
      </c>
      <c r="O25" s="64" t="s">
        <v>41</v>
      </c>
      <c r="P25" s="150"/>
      <c r="Q25" s="137"/>
      <c r="R25" s="129"/>
      <c r="S25" s="132"/>
      <c r="T25" s="132"/>
      <c r="U25" s="147"/>
      <c r="V25" s="151"/>
      <c r="W25" s="147"/>
      <c r="X25" s="137"/>
    </row>
    <row r="26" spans="1:24" customFormat="1" ht="25.35" customHeight="1">
      <c r="A26" s="95">
        <v>12</v>
      </c>
      <c r="B26" s="63">
        <v>10</v>
      </c>
      <c r="C26" s="68" t="s">
        <v>918</v>
      </c>
      <c r="D26" s="67">
        <v>9447.51</v>
      </c>
      <c r="E26" s="67">
        <v>10412.39</v>
      </c>
      <c r="F26" s="70">
        <f>(D26-E26)/E26</f>
        <v>-9.2666525168573141E-2</v>
      </c>
      <c r="G26" s="67">
        <v>1376</v>
      </c>
      <c r="H26" s="66">
        <v>33</v>
      </c>
      <c r="I26" s="66">
        <f t="shared" ref="I26:I30" si="1">G26/H26</f>
        <v>41.696969696969695</v>
      </c>
      <c r="J26" s="66">
        <v>7</v>
      </c>
      <c r="K26" s="66">
        <v>4</v>
      </c>
      <c r="L26" s="67">
        <v>89329.71</v>
      </c>
      <c r="M26" s="67">
        <v>13400</v>
      </c>
      <c r="N26" s="127">
        <v>44946</v>
      </c>
      <c r="O26" s="64" t="s">
        <v>853</v>
      </c>
      <c r="P26" s="150"/>
      <c r="Q26" s="137"/>
      <c r="R26" s="129"/>
      <c r="S26" s="132"/>
      <c r="T26" s="132"/>
      <c r="U26" s="147"/>
      <c r="V26" s="151"/>
      <c r="W26" s="147"/>
      <c r="X26" s="137"/>
    </row>
    <row r="27" spans="1:24" customFormat="1" ht="25.35" customHeight="1">
      <c r="A27" s="95">
        <v>13</v>
      </c>
      <c r="B27" s="63" t="s">
        <v>58</v>
      </c>
      <c r="C27" s="68" t="s">
        <v>963</v>
      </c>
      <c r="D27" s="67">
        <v>8236.09</v>
      </c>
      <c r="E27" s="67">
        <v>14612.93</v>
      </c>
      <c r="F27" s="70" t="s">
        <v>36</v>
      </c>
      <c r="G27" s="67">
        <v>1202</v>
      </c>
      <c r="H27" s="66">
        <v>29</v>
      </c>
      <c r="I27" s="66">
        <f t="shared" si="1"/>
        <v>41.448275862068968</v>
      </c>
      <c r="J27" s="66">
        <v>11</v>
      </c>
      <c r="K27" s="66">
        <v>0</v>
      </c>
      <c r="L27" s="67">
        <v>8236.09</v>
      </c>
      <c r="M27" s="67">
        <v>1202</v>
      </c>
      <c r="N27" s="101" t="s">
        <v>60</v>
      </c>
      <c r="O27" s="101" t="s">
        <v>41</v>
      </c>
      <c r="P27" s="150"/>
      <c r="Q27" s="137"/>
      <c r="R27" s="129"/>
      <c r="S27" s="132"/>
      <c r="T27" s="132"/>
      <c r="U27" s="147"/>
      <c r="V27" s="151"/>
      <c r="W27" s="147"/>
      <c r="X27" s="137"/>
    </row>
    <row r="28" spans="1:24" customFormat="1" ht="25.35" customHeight="1">
      <c r="A28" s="95">
        <v>14</v>
      </c>
      <c r="B28" s="95">
        <v>16</v>
      </c>
      <c r="C28" s="96" t="s">
        <v>886</v>
      </c>
      <c r="D28" s="99">
        <v>7932.5</v>
      </c>
      <c r="E28" s="99">
        <v>4566.67</v>
      </c>
      <c r="F28" s="98">
        <f>(D28-E28)/E28</f>
        <v>0.73704252770618417</v>
      </c>
      <c r="G28" s="97">
        <v>1689</v>
      </c>
      <c r="H28" s="99">
        <v>42</v>
      </c>
      <c r="I28" s="66">
        <f t="shared" si="1"/>
        <v>40.214285714285715</v>
      </c>
      <c r="J28" s="99">
        <v>9</v>
      </c>
      <c r="K28" s="99">
        <v>7</v>
      </c>
      <c r="L28" s="97">
        <v>154794.72000000003</v>
      </c>
      <c r="M28" s="97">
        <v>31347</v>
      </c>
      <c r="N28" s="107" t="s">
        <v>894</v>
      </c>
      <c r="O28" s="101" t="s">
        <v>893</v>
      </c>
      <c r="P28" s="136"/>
      <c r="Q28" s="137"/>
      <c r="R28" s="129"/>
      <c r="S28" s="132"/>
      <c r="T28" s="132"/>
      <c r="U28" s="147"/>
      <c r="V28" s="151"/>
      <c r="W28" s="147"/>
      <c r="X28" s="137"/>
    </row>
    <row r="29" spans="1:24" customFormat="1" ht="25.35" customHeight="1">
      <c r="A29" s="95">
        <v>15</v>
      </c>
      <c r="B29" s="63">
        <v>8</v>
      </c>
      <c r="C29" s="68" t="s">
        <v>952</v>
      </c>
      <c r="D29" s="67">
        <v>7865.27</v>
      </c>
      <c r="E29" s="67">
        <v>14612.93</v>
      </c>
      <c r="F29" s="70">
        <f>(D29-E29)/E29</f>
        <v>-0.46175955130148433</v>
      </c>
      <c r="G29" s="67">
        <v>1268</v>
      </c>
      <c r="H29" s="66">
        <v>40</v>
      </c>
      <c r="I29" s="66">
        <f t="shared" si="1"/>
        <v>31.7</v>
      </c>
      <c r="J29" s="66">
        <v>8</v>
      </c>
      <c r="K29" s="66">
        <v>2</v>
      </c>
      <c r="L29" s="67">
        <v>22478.2</v>
      </c>
      <c r="M29" s="67">
        <v>3571</v>
      </c>
      <c r="N29" s="127">
        <v>44960</v>
      </c>
      <c r="O29" s="64" t="s">
        <v>43</v>
      </c>
      <c r="P29" s="136"/>
      <c r="Q29" s="137"/>
      <c r="R29" s="129"/>
      <c r="S29" s="132"/>
      <c r="T29" s="132"/>
      <c r="U29" s="147"/>
      <c r="V29" s="151"/>
      <c r="W29" s="147"/>
      <c r="X29" s="137"/>
    </row>
    <row r="30" spans="1:24" s="106" customFormat="1" ht="25.35" customHeight="1">
      <c r="A30" s="95">
        <v>16</v>
      </c>
      <c r="B30" s="95" t="s">
        <v>58</v>
      </c>
      <c r="C30" s="96" t="s">
        <v>965</v>
      </c>
      <c r="D30" s="97">
        <v>7575.92</v>
      </c>
      <c r="E30" s="67" t="s">
        <v>36</v>
      </c>
      <c r="F30" s="70" t="s">
        <v>36</v>
      </c>
      <c r="G30" s="97">
        <v>1030</v>
      </c>
      <c r="H30" s="99">
        <v>6</v>
      </c>
      <c r="I30" s="66">
        <f t="shared" si="1"/>
        <v>171.66666666666666</v>
      </c>
      <c r="J30" s="99">
        <v>4</v>
      </c>
      <c r="K30" s="99">
        <v>0</v>
      </c>
      <c r="L30" s="97">
        <v>7575.92</v>
      </c>
      <c r="M30" s="97">
        <v>1030</v>
      </c>
      <c r="N30" s="101" t="s">
        <v>60</v>
      </c>
      <c r="O30" s="64" t="s">
        <v>84</v>
      </c>
      <c r="P30" s="108"/>
      <c r="Q30" s="109"/>
      <c r="R30" s="103"/>
      <c r="S30" s="105"/>
      <c r="T30" s="105"/>
      <c r="U30" s="143"/>
      <c r="V30" s="152"/>
      <c r="W30" s="143"/>
      <c r="X30" s="109"/>
    </row>
    <row r="31" spans="1:24" customFormat="1" ht="25.35" customHeight="1">
      <c r="A31" s="95">
        <v>17</v>
      </c>
      <c r="B31" s="63" t="s">
        <v>34</v>
      </c>
      <c r="C31" s="68" t="s">
        <v>966</v>
      </c>
      <c r="D31" s="67">
        <v>7499</v>
      </c>
      <c r="E31" s="67" t="s">
        <v>36</v>
      </c>
      <c r="F31" s="70" t="s">
        <v>36</v>
      </c>
      <c r="G31" s="67">
        <v>1126</v>
      </c>
      <c r="H31" s="66" t="s">
        <v>36</v>
      </c>
      <c r="I31" s="66" t="s">
        <v>36</v>
      </c>
      <c r="J31" s="66">
        <v>9</v>
      </c>
      <c r="K31" s="66">
        <v>1</v>
      </c>
      <c r="L31" s="67">
        <v>7499</v>
      </c>
      <c r="M31" s="67">
        <v>1126</v>
      </c>
      <c r="N31" s="127">
        <v>44967</v>
      </c>
      <c r="O31" s="64" t="s">
        <v>47</v>
      </c>
      <c r="P31" s="136"/>
      <c r="Q31" s="137"/>
      <c r="R31" s="129"/>
      <c r="S31" s="132"/>
      <c r="T31" s="132"/>
      <c r="U31" s="147"/>
      <c r="V31" s="151"/>
      <c r="W31" s="147"/>
      <c r="X31" s="137"/>
    </row>
    <row r="32" spans="1:24" customFormat="1" ht="25.35" customHeight="1">
      <c r="A32" s="95">
        <v>18</v>
      </c>
      <c r="B32" s="63">
        <v>15</v>
      </c>
      <c r="C32" s="68" t="s">
        <v>915</v>
      </c>
      <c r="D32" s="67">
        <v>6191</v>
      </c>
      <c r="E32" s="67">
        <v>4623</v>
      </c>
      <c r="F32" s="70">
        <f>(D32-E32)/E32</f>
        <v>0.33917369673372272</v>
      </c>
      <c r="G32" s="67">
        <v>1269</v>
      </c>
      <c r="H32" s="67" t="s">
        <v>36</v>
      </c>
      <c r="I32" s="67" t="s">
        <v>36</v>
      </c>
      <c r="J32" s="67">
        <v>7</v>
      </c>
      <c r="K32" s="66">
        <v>5</v>
      </c>
      <c r="L32" s="67">
        <v>61751</v>
      </c>
      <c r="M32" s="67">
        <v>12757</v>
      </c>
      <c r="N32" s="127">
        <v>44939</v>
      </c>
      <c r="O32" s="64" t="s">
        <v>47</v>
      </c>
      <c r="P32" s="136"/>
      <c r="Q32" s="137"/>
      <c r="R32" s="129"/>
      <c r="S32" s="132"/>
      <c r="T32" s="132"/>
      <c r="U32" s="147"/>
      <c r="V32" s="151"/>
      <c r="W32" s="147"/>
      <c r="X32" s="137"/>
    </row>
    <row r="33" spans="1:24" s="106" customFormat="1" ht="25.35" customHeight="1">
      <c r="A33" s="95">
        <v>19</v>
      </c>
      <c r="B33" s="63">
        <v>9</v>
      </c>
      <c r="C33" s="68" t="s">
        <v>950</v>
      </c>
      <c r="D33" s="67">
        <v>5489.11</v>
      </c>
      <c r="E33" s="67">
        <v>13032.6</v>
      </c>
      <c r="F33" s="70">
        <f>(D33-E33)/E33</f>
        <v>-0.57881696668354743</v>
      </c>
      <c r="G33" s="67">
        <v>778</v>
      </c>
      <c r="H33" s="66">
        <v>33</v>
      </c>
      <c r="I33" s="66">
        <f>G33/H33</f>
        <v>23.575757575757574</v>
      </c>
      <c r="J33" s="66">
        <v>7</v>
      </c>
      <c r="K33" s="66">
        <v>2</v>
      </c>
      <c r="L33" s="67">
        <v>18521.71</v>
      </c>
      <c r="M33" s="67">
        <v>2785</v>
      </c>
      <c r="N33" s="127">
        <v>44960</v>
      </c>
      <c r="O33" s="64" t="s">
        <v>951</v>
      </c>
      <c r="P33" s="108"/>
      <c r="Q33" s="109"/>
      <c r="R33" s="103"/>
      <c r="S33" s="105"/>
      <c r="T33" s="105"/>
      <c r="U33" s="143"/>
      <c r="V33" s="152"/>
      <c r="W33" s="143"/>
      <c r="X33" s="109"/>
    </row>
    <row r="34" spans="1:24" customFormat="1" ht="25.35" customHeight="1">
      <c r="A34" s="95">
        <v>20</v>
      </c>
      <c r="B34" s="63">
        <v>12</v>
      </c>
      <c r="C34" s="68" t="s">
        <v>929</v>
      </c>
      <c r="D34" s="67">
        <v>4293.34</v>
      </c>
      <c r="E34" s="67">
        <v>5919.68</v>
      </c>
      <c r="F34" s="70">
        <f>(D34-E34)/E34</f>
        <v>-0.27473444510514083</v>
      </c>
      <c r="G34" s="67">
        <v>703</v>
      </c>
      <c r="H34" s="66">
        <v>25</v>
      </c>
      <c r="I34" s="66">
        <f>G34/H34</f>
        <v>28.12</v>
      </c>
      <c r="J34" s="66">
        <v>8</v>
      </c>
      <c r="K34" s="66">
        <v>3</v>
      </c>
      <c r="L34" s="67">
        <v>26376.38</v>
      </c>
      <c r="M34" s="67">
        <v>4475</v>
      </c>
      <c r="N34" s="127">
        <v>44953</v>
      </c>
      <c r="O34" s="64" t="s">
        <v>41</v>
      </c>
      <c r="P34" s="150" t="s">
        <v>926</v>
      </c>
      <c r="Q34" s="137"/>
      <c r="R34" s="129"/>
      <c r="S34" s="132"/>
      <c r="T34" s="132"/>
      <c r="U34" s="147"/>
      <c r="V34" s="151"/>
      <c r="W34" s="147"/>
      <c r="X34" s="137"/>
    </row>
    <row r="35" spans="1:24" ht="25.35" customHeight="1">
      <c r="A35" s="95"/>
      <c r="B35" s="76"/>
      <c r="C35" s="52" t="s">
        <v>66</v>
      </c>
      <c r="D35" s="124">
        <f>SUM(D23:D34)</f>
        <v>674932.24</v>
      </c>
      <c r="E35" s="124">
        <v>420716.50999999995</v>
      </c>
      <c r="F35" s="125">
        <f>(D35-E35)/E35</f>
        <v>0.60424472051263234</v>
      </c>
      <c r="G35" s="126">
        <f>SUM(G23:G34)</f>
        <v>105616</v>
      </c>
      <c r="H35" s="66"/>
      <c r="I35" s="66"/>
      <c r="J35" s="99"/>
      <c r="K35" s="99"/>
      <c r="L35" s="67"/>
      <c r="M35" s="97"/>
      <c r="N35" s="64"/>
      <c r="O35" s="64"/>
    </row>
    <row r="36" spans="1:24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4" customFormat="1" ht="25.35" customHeight="1">
      <c r="A37" s="95">
        <v>21</v>
      </c>
      <c r="B37" s="63" t="s">
        <v>58</v>
      </c>
      <c r="C37" s="96" t="s">
        <v>959</v>
      </c>
      <c r="D37" s="97">
        <v>3917.7</v>
      </c>
      <c r="E37" s="97" t="s">
        <v>36</v>
      </c>
      <c r="F37" s="97" t="s">
        <v>36</v>
      </c>
      <c r="G37" s="97">
        <v>595</v>
      </c>
      <c r="H37" s="99">
        <v>5</v>
      </c>
      <c r="I37" s="99">
        <f>G37/H37</f>
        <v>119</v>
      </c>
      <c r="J37" s="99">
        <v>1</v>
      </c>
      <c r="K37" s="99">
        <v>0</v>
      </c>
      <c r="L37" s="97">
        <v>3917.7</v>
      </c>
      <c r="M37" s="97">
        <v>595</v>
      </c>
      <c r="N37" s="64" t="s">
        <v>60</v>
      </c>
      <c r="O37" s="101" t="s">
        <v>130</v>
      </c>
      <c r="P37" s="150"/>
      <c r="Q37" s="137"/>
      <c r="R37" s="129"/>
      <c r="S37" s="132"/>
      <c r="T37" s="132"/>
      <c r="U37" s="147"/>
      <c r="V37" s="151"/>
      <c r="W37" s="147"/>
      <c r="X37" s="137"/>
    </row>
    <row r="38" spans="1:24" s="106" customFormat="1" ht="25.35" customHeight="1">
      <c r="A38" s="95">
        <v>22</v>
      </c>
      <c r="B38" s="63" t="s">
        <v>34</v>
      </c>
      <c r="C38" s="96" t="s">
        <v>957</v>
      </c>
      <c r="D38" s="97">
        <v>3528.37</v>
      </c>
      <c r="E38" s="97" t="s">
        <v>36</v>
      </c>
      <c r="F38" s="97" t="s">
        <v>36</v>
      </c>
      <c r="G38" s="97">
        <v>837</v>
      </c>
      <c r="H38" s="99">
        <v>31</v>
      </c>
      <c r="I38" s="99">
        <f t="shared" ref="I38:I46" si="2">G38/H38</f>
        <v>27</v>
      </c>
      <c r="J38" s="99">
        <v>7</v>
      </c>
      <c r="K38" s="99">
        <v>1</v>
      </c>
      <c r="L38" s="97">
        <v>3528.37</v>
      </c>
      <c r="M38" s="97">
        <v>837</v>
      </c>
      <c r="N38" s="107">
        <v>44602</v>
      </c>
      <c r="O38" s="101" t="s">
        <v>82</v>
      </c>
      <c r="P38" s="149" t="s">
        <v>926</v>
      </c>
      <c r="Q38" s="109"/>
      <c r="R38" s="103"/>
      <c r="S38" s="105"/>
      <c r="T38" s="105"/>
      <c r="U38" s="143"/>
      <c r="V38" s="151"/>
      <c r="W38" s="143"/>
      <c r="X38" s="109"/>
    </row>
    <row r="39" spans="1:24" customFormat="1" ht="25.35" customHeight="1">
      <c r="A39" s="95">
        <v>23</v>
      </c>
      <c r="B39" s="95">
        <v>13</v>
      </c>
      <c r="C39" s="96" t="s">
        <v>933</v>
      </c>
      <c r="D39" s="97">
        <v>3505.12</v>
      </c>
      <c r="E39" s="97">
        <v>5556.2800000000007</v>
      </c>
      <c r="F39" s="98">
        <f>(D39-E39)/E39</f>
        <v>-0.36916066144974707</v>
      </c>
      <c r="G39" s="97">
        <v>593</v>
      </c>
      <c r="H39" s="97">
        <v>21</v>
      </c>
      <c r="I39" s="99">
        <f t="shared" si="2"/>
        <v>28.238095238095237</v>
      </c>
      <c r="J39" s="97">
        <v>6</v>
      </c>
      <c r="K39" s="99">
        <v>3</v>
      </c>
      <c r="L39" s="97">
        <v>22535.88</v>
      </c>
      <c r="M39" s="97">
        <v>3723</v>
      </c>
      <c r="N39" s="107">
        <v>44953</v>
      </c>
      <c r="O39" s="101" t="s">
        <v>934</v>
      </c>
      <c r="P39" s="150"/>
      <c r="Q39" s="137"/>
      <c r="R39" s="129"/>
      <c r="S39" s="132"/>
      <c r="T39" s="132"/>
      <c r="U39" s="147"/>
      <c r="V39" s="151"/>
      <c r="W39" s="147"/>
      <c r="X39" s="137"/>
    </row>
    <row r="40" spans="1:24" customFormat="1" ht="25.35" customHeight="1">
      <c r="A40" s="95">
        <v>24</v>
      </c>
      <c r="B40" s="63">
        <v>14</v>
      </c>
      <c r="C40" s="68" t="s">
        <v>924</v>
      </c>
      <c r="D40" s="67">
        <v>3237.29</v>
      </c>
      <c r="E40" s="67">
        <v>4866.76</v>
      </c>
      <c r="F40" s="70">
        <f>(D40-E40)/E40</f>
        <v>-0.33481618160747606</v>
      </c>
      <c r="G40" s="67">
        <v>443</v>
      </c>
      <c r="H40" s="66">
        <v>9</v>
      </c>
      <c r="I40" s="99">
        <f t="shared" si="2"/>
        <v>49.222222222222221</v>
      </c>
      <c r="J40" s="66">
        <v>5</v>
      </c>
      <c r="K40" s="66">
        <v>4</v>
      </c>
      <c r="L40" s="67">
        <v>60230.359999999993</v>
      </c>
      <c r="M40" s="67">
        <v>9266</v>
      </c>
      <c r="N40" s="127">
        <v>44946</v>
      </c>
      <c r="O40" s="64" t="s">
        <v>925</v>
      </c>
      <c r="P40" s="150"/>
      <c r="Q40" s="137"/>
      <c r="R40" s="129"/>
      <c r="S40" s="132"/>
      <c r="T40" s="132"/>
      <c r="U40" s="147"/>
      <c r="V40" s="151"/>
      <c r="W40" s="147"/>
      <c r="X40" s="137"/>
    </row>
    <row r="41" spans="1:24" s="106" customFormat="1" ht="25.2" customHeight="1">
      <c r="A41" s="95">
        <v>25</v>
      </c>
      <c r="B41" s="63">
        <v>11</v>
      </c>
      <c r="C41" s="68" t="s">
        <v>948</v>
      </c>
      <c r="D41" s="67">
        <v>2398.19</v>
      </c>
      <c r="E41" s="67">
        <v>5928.43</v>
      </c>
      <c r="F41" s="70">
        <f>(D41-E41)/E41</f>
        <v>-0.59547637401470543</v>
      </c>
      <c r="G41" s="67">
        <v>332</v>
      </c>
      <c r="H41" s="66">
        <v>12</v>
      </c>
      <c r="I41" s="99">
        <f t="shared" si="2"/>
        <v>27.666666666666668</v>
      </c>
      <c r="J41" s="66">
        <v>3</v>
      </c>
      <c r="K41" s="66">
        <v>2</v>
      </c>
      <c r="L41" s="67">
        <v>8326.6299999999992</v>
      </c>
      <c r="M41" s="67">
        <v>1208</v>
      </c>
      <c r="N41" s="127">
        <v>44960</v>
      </c>
      <c r="O41" s="64" t="s">
        <v>142</v>
      </c>
      <c r="P41" s="108"/>
      <c r="Q41" s="109"/>
      <c r="R41" s="103"/>
      <c r="S41" s="105"/>
      <c r="T41" s="105"/>
      <c r="U41" s="143"/>
      <c r="V41" s="152"/>
      <c r="W41" s="143"/>
      <c r="X41" s="109"/>
    </row>
    <row r="42" spans="1:24" customFormat="1" ht="24.75" customHeight="1">
      <c r="A42" s="95">
        <v>26</v>
      </c>
      <c r="B42" s="95">
        <v>22</v>
      </c>
      <c r="C42" s="96" t="s">
        <v>903</v>
      </c>
      <c r="D42" s="97">
        <v>2110.75</v>
      </c>
      <c r="E42" s="97">
        <v>1465.4</v>
      </c>
      <c r="F42" s="98">
        <f>(D42-E42)/E42</f>
        <v>0.44039170192438915</v>
      </c>
      <c r="G42" s="97">
        <v>352</v>
      </c>
      <c r="H42" s="99">
        <v>11</v>
      </c>
      <c r="I42" s="99">
        <f t="shared" si="2"/>
        <v>32</v>
      </c>
      <c r="J42" s="99">
        <v>3</v>
      </c>
      <c r="K42" s="99">
        <v>6</v>
      </c>
      <c r="L42" s="97">
        <v>40075.389999999992</v>
      </c>
      <c r="M42" s="97">
        <v>6476</v>
      </c>
      <c r="N42" s="107" t="s">
        <v>904</v>
      </c>
      <c r="O42" s="101" t="s">
        <v>893</v>
      </c>
      <c r="P42" s="150" t="s">
        <v>926</v>
      </c>
      <c r="Q42" s="137"/>
      <c r="R42" s="129"/>
      <c r="S42" s="132"/>
      <c r="T42" s="132"/>
      <c r="U42" s="147"/>
      <c r="V42" s="151"/>
      <c r="W42" s="147"/>
      <c r="X42" s="137"/>
    </row>
    <row r="43" spans="1:24" customFormat="1" ht="25.35" customHeight="1">
      <c r="A43" s="95">
        <v>27</v>
      </c>
      <c r="B43" s="63" t="s">
        <v>34</v>
      </c>
      <c r="C43" s="68" t="s">
        <v>961</v>
      </c>
      <c r="D43" s="67">
        <v>1978.1</v>
      </c>
      <c r="E43" s="67" t="s">
        <v>36</v>
      </c>
      <c r="F43" s="70" t="s">
        <v>36</v>
      </c>
      <c r="G43" s="67">
        <v>407</v>
      </c>
      <c r="H43" s="67">
        <v>19</v>
      </c>
      <c r="I43" s="99">
        <f t="shared" si="2"/>
        <v>21.421052631578949</v>
      </c>
      <c r="J43" s="67">
        <v>7</v>
      </c>
      <c r="K43" s="66">
        <v>1</v>
      </c>
      <c r="L43" s="67">
        <v>1978.1</v>
      </c>
      <c r="M43" s="67">
        <v>407</v>
      </c>
      <c r="N43" s="127">
        <v>44967</v>
      </c>
      <c r="O43" s="64" t="s">
        <v>80</v>
      </c>
      <c r="P43" s="136"/>
      <c r="Q43" s="137"/>
      <c r="R43" s="129"/>
      <c r="S43" s="132"/>
      <c r="T43" s="132"/>
      <c r="U43" s="147"/>
      <c r="V43" s="151"/>
      <c r="W43" s="147"/>
      <c r="X43" s="137"/>
    </row>
    <row r="44" spans="1:24" customFormat="1" ht="25.35" customHeight="1">
      <c r="A44" s="95">
        <v>28</v>
      </c>
      <c r="B44" s="63">
        <v>25</v>
      </c>
      <c r="C44" s="68" t="s">
        <v>837</v>
      </c>
      <c r="D44" s="67">
        <v>1804.72</v>
      </c>
      <c r="E44" s="67">
        <v>580.79999999999995</v>
      </c>
      <c r="F44" s="70">
        <f>(D44-E44)/E44</f>
        <v>2.107300275482094</v>
      </c>
      <c r="G44" s="67">
        <v>400</v>
      </c>
      <c r="H44" s="66">
        <v>6</v>
      </c>
      <c r="I44" s="99">
        <f t="shared" si="2"/>
        <v>66.666666666666671</v>
      </c>
      <c r="J44" s="66">
        <v>1</v>
      </c>
      <c r="K44" s="66">
        <v>12</v>
      </c>
      <c r="L44" s="67">
        <v>138712.78</v>
      </c>
      <c r="M44" s="67">
        <v>27019</v>
      </c>
      <c r="N44" s="127">
        <v>44890</v>
      </c>
      <c r="O44" s="64" t="s">
        <v>84</v>
      </c>
      <c r="P44" s="136"/>
      <c r="Q44" s="137"/>
      <c r="R44" s="129"/>
      <c r="S44" s="132"/>
      <c r="T44" s="132"/>
      <c r="U44" s="147"/>
      <c r="V44" s="151"/>
      <c r="W44" s="147"/>
      <c r="X44" s="137"/>
    </row>
    <row r="45" spans="1:24" customFormat="1" ht="25.35" customHeight="1">
      <c r="A45" s="95">
        <v>29</v>
      </c>
      <c r="B45" s="95">
        <v>19</v>
      </c>
      <c r="C45" s="96" t="s">
        <v>912</v>
      </c>
      <c r="D45" s="97">
        <v>1523</v>
      </c>
      <c r="E45" s="97">
        <v>1947.3</v>
      </c>
      <c r="F45" s="98">
        <f>(D45-E45)/E45</f>
        <v>-0.21789143942895289</v>
      </c>
      <c r="G45" s="97">
        <v>237</v>
      </c>
      <c r="H45" s="99">
        <v>9</v>
      </c>
      <c r="I45" s="99">
        <f t="shared" si="2"/>
        <v>26.333333333333332</v>
      </c>
      <c r="J45" s="99">
        <v>4</v>
      </c>
      <c r="K45" s="99">
        <v>5</v>
      </c>
      <c r="L45" s="67">
        <v>17690.39</v>
      </c>
      <c r="M45" s="67">
        <v>2839</v>
      </c>
      <c r="N45" s="107" t="s">
        <v>913</v>
      </c>
      <c r="O45" s="101" t="s">
        <v>82</v>
      </c>
      <c r="P45" s="136"/>
      <c r="Q45" s="137"/>
      <c r="R45" s="129"/>
      <c r="S45" s="132"/>
      <c r="T45" s="132"/>
      <c r="U45" s="147"/>
      <c r="V45" s="151"/>
      <c r="W45" s="147"/>
      <c r="X45" s="137"/>
    </row>
    <row r="46" spans="1:24" s="106" customFormat="1" ht="25.35" customHeight="1">
      <c r="A46" s="95">
        <v>30</v>
      </c>
      <c r="B46" s="63">
        <v>20</v>
      </c>
      <c r="C46" s="68" t="s">
        <v>895</v>
      </c>
      <c r="D46" s="67">
        <v>1217.4000000000001</v>
      </c>
      <c r="E46" s="67">
        <v>1862.25</v>
      </c>
      <c r="F46" s="70">
        <f>(D46-E46)/E46</f>
        <v>-0.34627466774063625</v>
      </c>
      <c r="G46" s="67">
        <v>210</v>
      </c>
      <c r="H46" s="66">
        <v>4</v>
      </c>
      <c r="I46" s="99">
        <f t="shared" si="2"/>
        <v>52.5</v>
      </c>
      <c r="J46" s="66">
        <v>3</v>
      </c>
      <c r="K46" s="66">
        <v>6</v>
      </c>
      <c r="L46" s="67">
        <v>78647.45</v>
      </c>
      <c r="M46" s="67">
        <v>12302</v>
      </c>
      <c r="N46" s="127">
        <v>44932</v>
      </c>
      <c r="O46" s="64" t="s">
        <v>142</v>
      </c>
      <c r="P46" s="108"/>
      <c r="Q46" s="109"/>
      <c r="R46" s="103"/>
      <c r="S46" s="105"/>
      <c r="T46" s="105"/>
      <c r="U46" s="143"/>
      <c r="V46" s="151"/>
      <c r="W46" s="143"/>
      <c r="X46" s="109"/>
    </row>
    <row r="47" spans="1:24" ht="25.35" customHeight="1">
      <c r="A47" s="95"/>
      <c r="B47" s="76"/>
      <c r="C47" s="52" t="s">
        <v>90</v>
      </c>
      <c r="D47" s="124">
        <f>SUM(D35:D46)</f>
        <v>700152.87999999989</v>
      </c>
      <c r="E47" s="124">
        <v>427465.16</v>
      </c>
      <c r="F47" s="125">
        <f>(D47-E47)/E47</f>
        <v>0.63791800014766098</v>
      </c>
      <c r="G47" s="126">
        <f>SUM(G35:G46)</f>
        <v>110022</v>
      </c>
      <c r="H47" s="66"/>
      <c r="I47" s="66"/>
      <c r="J47" s="99"/>
      <c r="K47" s="99"/>
      <c r="L47" s="67"/>
      <c r="M47" s="97"/>
      <c r="N47" s="64"/>
      <c r="O47" s="64"/>
    </row>
    <row r="48" spans="1:24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4" s="106" customFormat="1" ht="25.35" customHeight="1">
      <c r="A49" s="95">
        <v>31</v>
      </c>
      <c r="B49" s="63">
        <v>18</v>
      </c>
      <c r="C49" s="68" t="s">
        <v>937</v>
      </c>
      <c r="D49" s="67">
        <v>1073.2</v>
      </c>
      <c r="E49" s="67">
        <v>2069.6999999999998</v>
      </c>
      <c r="F49" s="70">
        <f t="shared" ref="F49:F56" si="3">(D49-E49)/E49</f>
        <v>-0.4814707445523505</v>
      </c>
      <c r="G49" s="67">
        <v>259</v>
      </c>
      <c r="H49" s="67">
        <v>4</v>
      </c>
      <c r="I49" s="66">
        <f>G49/H49</f>
        <v>64.75</v>
      </c>
      <c r="J49" s="67">
        <v>3</v>
      </c>
      <c r="K49" s="66">
        <v>4</v>
      </c>
      <c r="L49" s="67">
        <v>5257.7</v>
      </c>
      <c r="M49" s="67">
        <v>1069</v>
      </c>
      <c r="N49" s="127">
        <v>44951</v>
      </c>
      <c r="O49" s="64" t="s">
        <v>938</v>
      </c>
      <c r="P49" s="108"/>
      <c r="Q49" s="109"/>
      <c r="R49" s="103"/>
      <c r="S49" s="105"/>
      <c r="T49" s="105"/>
      <c r="U49" s="143"/>
      <c r="V49" s="152"/>
      <c r="W49" s="143"/>
      <c r="X49" s="109"/>
    </row>
    <row r="50" spans="1:24" s="106" customFormat="1" ht="25.35" customHeight="1">
      <c r="A50" s="95">
        <v>32</v>
      </c>
      <c r="B50" s="63">
        <v>17</v>
      </c>
      <c r="C50" s="68" t="s">
        <v>879</v>
      </c>
      <c r="D50" s="67">
        <v>1043.6300000000001</v>
      </c>
      <c r="E50" s="67">
        <v>2135.36</v>
      </c>
      <c r="F50" s="70">
        <f t="shared" si="3"/>
        <v>-0.5112627378989959</v>
      </c>
      <c r="G50" s="67">
        <v>162</v>
      </c>
      <c r="H50" s="66">
        <v>7</v>
      </c>
      <c r="I50" s="66">
        <f t="shared" ref="I50:I58" si="4">G50/H50</f>
        <v>23.142857142857142</v>
      </c>
      <c r="J50" s="66">
        <v>3</v>
      </c>
      <c r="K50" s="66">
        <v>8</v>
      </c>
      <c r="L50" s="67">
        <v>173009.87</v>
      </c>
      <c r="M50" s="67">
        <v>27193</v>
      </c>
      <c r="N50" s="127">
        <v>44916</v>
      </c>
      <c r="O50" s="64" t="s">
        <v>142</v>
      </c>
      <c r="P50" s="108"/>
      <c r="Q50" s="109"/>
      <c r="R50" s="103"/>
      <c r="S50" s="105"/>
      <c r="T50" s="105"/>
      <c r="U50" s="143"/>
      <c r="V50" s="152"/>
      <c r="W50" s="143"/>
      <c r="X50" s="109"/>
    </row>
    <row r="51" spans="1:24" customFormat="1" ht="25.35" customHeight="1">
      <c r="A51" s="95">
        <v>33</v>
      </c>
      <c r="B51" s="95">
        <v>27</v>
      </c>
      <c r="C51" s="96" t="s">
        <v>866</v>
      </c>
      <c r="D51" s="97">
        <v>824.8</v>
      </c>
      <c r="E51" s="97">
        <v>296.3</v>
      </c>
      <c r="F51" s="98">
        <f t="shared" si="3"/>
        <v>1.7836652041849477</v>
      </c>
      <c r="G51" s="97">
        <v>157</v>
      </c>
      <c r="H51" s="99">
        <v>4</v>
      </c>
      <c r="I51" s="66">
        <f t="shared" si="4"/>
        <v>39.25</v>
      </c>
      <c r="J51" s="99">
        <v>2</v>
      </c>
      <c r="K51" s="99">
        <v>12</v>
      </c>
      <c r="L51" s="97">
        <v>12440.7</v>
      </c>
      <c r="M51" s="97">
        <v>2277</v>
      </c>
      <c r="N51" s="107">
        <v>44896</v>
      </c>
      <c r="O51" s="101" t="s">
        <v>570</v>
      </c>
      <c r="P51" s="136"/>
      <c r="Q51" s="137"/>
      <c r="R51" s="129"/>
      <c r="S51" s="132"/>
      <c r="T51" s="132"/>
      <c r="U51" s="147"/>
      <c r="V51" s="151"/>
      <c r="W51" s="147"/>
      <c r="X51" s="137"/>
    </row>
    <row r="52" spans="1:24" customFormat="1" ht="25.35" customHeight="1">
      <c r="A52" s="95">
        <v>34</v>
      </c>
      <c r="B52" s="63">
        <v>21</v>
      </c>
      <c r="C52" s="68" t="s">
        <v>935</v>
      </c>
      <c r="D52" s="67">
        <v>757</v>
      </c>
      <c r="E52" s="67">
        <v>1668.05</v>
      </c>
      <c r="F52" s="70">
        <f t="shared" si="3"/>
        <v>-0.54617667336111031</v>
      </c>
      <c r="G52" s="67">
        <v>101</v>
      </c>
      <c r="H52" s="67">
        <v>2</v>
      </c>
      <c r="I52" s="66">
        <f t="shared" si="4"/>
        <v>50.5</v>
      </c>
      <c r="J52" s="67">
        <v>1</v>
      </c>
      <c r="K52" s="66">
        <v>3</v>
      </c>
      <c r="L52" s="67">
        <v>13830.37</v>
      </c>
      <c r="M52" s="67">
        <v>2130</v>
      </c>
      <c r="N52" s="127">
        <v>44953</v>
      </c>
      <c r="O52" s="64" t="s">
        <v>84</v>
      </c>
      <c r="P52" s="136"/>
      <c r="Q52" s="137"/>
      <c r="R52" s="129"/>
      <c r="S52" s="132"/>
      <c r="T52" s="132"/>
      <c r="U52" s="147"/>
      <c r="V52" s="151"/>
      <c r="W52" s="147"/>
      <c r="X52" s="137"/>
    </row>
    <row r="53" spans="1:24" s="106" customFormat="1" ht="25.35" customHeight="1">
      <c r="A53" s="95">
        <v>35</v>
      </c>
      <c r="B53" s="63">
        <v>23</v>
      </c>
      <c r="C53" s="68" t="s">
        <v>825</v>
      </c>
      <c r="D53" s="67">
        <v>753.3</v>
      </c>
      <c r="E53" s="67">
        <v>1051.5</v>
      </c>
      <c r="F53" s="70">
        <f t="shared" si="3"/>
        <v>-0.28359486447931531</v>
      </c>
      <c r="G53" s="67">
        <v>104</v>
      </c>
      <c r="H53" s="66">
        <v>5</v>
      </c>
      <c r="I53" s="66">
        <f t="shared" si="4"/>
        <v>20.8</v>
      </c>
      <c r="J53" s="66">
        <v>2</v>
      </c>
      <c r="K53" s="66">
        <v>13</v>
      </c>
      <c r="L53" s="67">
        <v>111525.2</v>
      </c>
      <c r="M53" s="67">
        <v>17726</v>
      </c>
      <c r="N53" s="127">
        <v>44883</v>
      </c>
      <c r="O53" s="64" t="s">
        <v>84</v>
      </c>
      <c r="P53" s="108"/>
      <c r="Q53" s="109"/>
      <c r="R53" s="103"/>
      <c r="S53" s="105"/>
      <c r="T53" s="105"/>
      <c r="U53" s="143"/>
      <c r="V53" s="152"/>
      <c r="W53" s="143"/>
      <c r="X53" s="109"/>
    </row>
    <row r="54" spans="1:24" s="106" customFormat="1" ht="25.35" customHeight="1">
      <c r="A54" s="95">
        <v>36</v>
      </c>
      <c r="B54" s="63">
        <v>26</v>
      </c>
      <c r="C54" s="96" t="s">
        <v>774</v>
      </c>
      <c r="D54" s="97">
        <v>673.5</v>
      </c>
      <c r="E54" s="97">
        <v>517.79999999999995</v>
      </c>
      <c r="F54" s="98">
        <f t="shared" si="3"/>
        <v>0.3006952491309387</v>
      </c>
      <c r="G54" s="97">
        <v>99</v>
      </c>
      <c r="H54" s="97">
        <v>6</v>
      </c>
      <c r="I54" s="66">
        <f t="shared" si="4"/>
        <v>16.5</v>
      </c>
      <c r="J54" s="97">
        <v>2</v>
      </c>
      <c r="K54" s="99">
        <v>18</v>
      </c>
      <c r="L54" s="67">
        <v>1004054.4900000001</v>
      </c>
      <c r="M54" s="67">
        <v>144118</v>
      </c>
      <c r="N54" s="107">
        <v>44848</v>
      </c>
      <c r="O54" s="101" t="s">
        <v>775</v>
      </c>
      <c r="P54" s="149" t="s">
        <v>926</v>
      </c>
      <c r="Q54" s="109"/>
      <c r="R54" s="103"/>
      <c r="S54" s="105"/>
      <c r="T54" s="105"/>
      <c r="U54" s="143"/>
      <c r="V54" s="152"/>
      <c r="W54" s="143"/>
      <c r="X54" s="109"/>
    </row>
    <row r="55" spans="1:24" s="106" customFormat="1" ht="25.35" customHeight="1">
      <c r="A55" s="95">
        <v>37</v>
      </c>
      <c r="B55" s="95">
        <v>31</v>
      </c>
      <c r="C55" s="96" t="s">
        <v>868</v>
      </c>
      <c r="D55" s="97">
        <v>218.5</v>
      </c>
      <c r="E55" s="97">
        <v>101</v>
      </c>
      <c r="F55" s="98">
        <f t="shared" si="3"/>
        <v>1.1633663366336633</v>
      </c>
      <c r="G55" s="97">
        <v>41</v>
      </c>
      <c r="H55" s="99">
        <v>1</v>
      </c>
      <c r="I55" s="66">
        <f t="shared" si="4"/>
        <v>41</v>
      </c>
      <c r="J55" s="99">
        <v>1</v>
      </c>
      <c r="K55" s="99">
        <v>11</v>
      </c>
      <c r="L55" s="97">
        <v>4387.3500000000004</v>
      </c>
      <c r="M55" s="97">
        <v>785</v>
      </c>
      <c r="N55" s="107">
        <v>44897</v>
      </c>
      <c r="O55" s="101" t="s">
        <v>570</v>
      </c>
      <c r="P55" s="108"/>
      <c r="Q55" s="109"/>
      <c r="R55" s="103"/>
      <c r="S55" s="105"/>
      <c r="T55" s="105"/>
      <c r="U55" s="143"/>
      <c r="V55" s="152"/>
      <c r="W55" s="143"/>
      <c r="X55" s="109"/>
    </row>
    <row r="56" spans="1:24" s="106" customFormat="1" ht="25.35" customHeight="1">
      <c r="A56" s="95">
        <v>38</v>
      </c>
      <c r="B56" s="95">
        <v>29</v>
      </c>
      <c r="C56" s="96" t="s">
        <v>907</v>
      </c>
      <c r="D56" s="97">
        <v>173</v>
      </c>
      <c r="E56" s="97">
        <v>115</v>
      </c>
      <c r="F56" s="98">
        <f t="shared" si="3"/>
        <v>0.5043478260869565</v>
      </c>
      <c r="G56" s="97">
        <v>37</v>
      </c>
      <c r="H56" s="99">
        <v>1</v>
      </c>
      <c r="I56" s="66">
        <f t="shared" si="4"/>
        <v>37</v>
      </c>
      <c r="J56" s="99">
        <v>1</v>
      </c>
      <c r="K56" s="99">
        <v>6</v>
      </c>
      <c r="L56" s="97">
        <v>2987.25</v>
      </c>
      <c r="M56" s="97">
        <v>504</v>
      </c>
      <c r="N56" s="107">
        <v>44932</v>
      </c>
      <c r="O56" s="101" t="s">
        <v>570</v>
      </c>
      <c r="P56" s="108"/>
      <c r="Q56" s="109"/>
      <c r="R56" s="103"/>
      <c r="S56" s="105"/>
      <c r="T56" s="105"/>
      <c r="U56" s="143"/>
      <c r="V56" s="151"/>
      <c r="W56" s="143"/>
      <c r="X56" s="109"/>
    </row>
    <row r="57" spans="1:24" s="106" customFormat="1" ht="25.35" customHeight="1">
      <c r="A57" s="95">
        <v>39</v>
      </c>
      <c r="B57" s="97" t="s">
        <v>36</v>
      </c>
      <c r="C57" s="154" t="s">
        <v>832</v>
      </c>
      <c r="D57" s="97">
        <v>152.69999999999999</v>
      </c>
      <c r="E57" s="97" t="s">
        <v>36</v>
      </c>
      <c r="F57" s="98" t="s">
        <v>36</v>
      </c>
      <c r="G57" s="97">
        <v>31</v>
      </c>
      <c r="H57" s="99">
        <v>2</v>
      </c>
      <c r="I57" s="66">
        <f t="shared" si="4"/>
        <v>15.5</v>
      </c>
      <c r="J57" s="99">
        <v>2</v>
      </c>
      <c r="K57" s="99" t="s">
        <v>36</v>
      </c>
      <c r="L57" s="97">
        <v>8856.2199999999993</v>
      </c>
      <c r="M57" s="97">
        <v>2003</v>
      </c>
      <c r="N57" s="107">
        <v>44883</v>
      </c>
      <c r="O57" s="101" t="s">
        <v>82</v>
      </c>
      <c r="P57" s="108"/>
      <c r="Q57" s="109"/>
      <c r="R57" s="103"/>
      <c r="S57" s="105"/>
      <c r="T57" s="105"/>
      <c r="U57" s="143"/>
      <c r="V57" s="151"/>
      <c r="W57" s="143"/>
      <c r="X57" s="109"/>
    </row>
    <row r="58" spans="1:24" s="106" customFormat="1" ht="25.35" customHeight="1">
      <c r="A58" s="95">
        <v>40</v>
      </c>
      <c r="B58" s="97" t="s">
        <v>36</v>
      </c>
      <c r="C58" s="153" t="s">
        <v>750</v>
      </c>
      <c r="D58" s="97">
        <v>125.29</v>
      </c>
      <c r="E58" s="97" t="s">
        <v>36</v>
      </c>
      <c r="F58" s="97" t="s">
        <v>36</v>
      </c>
      <c r="G58" s="97">
        <v>46</v>
      </c>
      <c r="H58" s="99">
        <v>1</v>
      </c>
      <c r="I58" s="66">
        <f t="shared" si="4"/>
        <v>46</v>
      </c>
      <c r="J58" s="99">
        <v>1</v>
      </c>
      <c r="K58" s="99" t="s">
        <v>36</v>
      </c>
      <c r="L58" s="97">
        <v>177148.94</v>
      </c>
      <c r="M58" s="97">
        <v>30000</v>
      </c>
      <c r="N58" s="107">
        <v>44834</v>
      </c>
      <c r="O58" s="101" t="s">
        <v>130</v>
      </c>
      <c r="P58" s="108"/>
      <c r="Q58" s="109"/>
      <c r="R58" s="103"/>
      <c r="S58" s="105"/>
      <c r="T58" s="105"/>
      <c r="U58" s="143"/>
      <c r="V58" s="151"/>
      <c r="W58" s="143"/>
      <c r="X58" s="109"/>
    </row>
    <row r="59" spans="1:24" ht="25.35" customHeight="1">
      <c r="A59" s="95"/>
      <c r="B59" s="76"/>
      <c r="C59" s="52" t="s">
        <v>255</v>
      </c>
      <c r="D59" s="124">
        <f>SUM(D47:D58)</f>
        <v>705947.79999999993</v>
      </c>
      <c r="E59" s="124">
        <v>427676.66</v>
      </c>
      <c r="F59" s="125">
        <f>(D59-E59)/E59</f>
        <v>0.65065776561199284</v>
      </c>
      <c r="G59" s="126">
        <f>SUM(G47:G58)</f>
        <v>111059</v>
      </c>
      <c r="H59" s="66"/>
      <c r="I59" s="66"/>
      <c r="J59" s="99"/>
      <c r="K59" s="99"/>
      <c r="L59" s="67"/>
      <c r="M59" s="97"/>
      <c r="N59" s="64"/>
      <c r="O59" s="64"/>
    </row>
    <row r="60" spans="1:24">
      <c r="A60" s="39"/>
      <c r="B60" s="47"/>
      <c r="C60" s="40"/>
      <c r="D60" s="48"/>
      <c r="E60" s="116"/>
      <c r="F60" s="48"/>
      <c r="G60" s="48"/>
      <c r="H60" s="48"/>
      <c r="I60" s="48"/>
      <c r="J60" s="116"/>
      <c r="K60" s="116"/>
      <c r="L60" s="48"/>
      <c r="M60" s="48"/>
      <c r="N60" s="50"/>
      <c r="O60" s="38"/>
    </row>
    <row r="61" spans="1:24" s="106" customFormat="1" ht="25.35" customHeight="1">
      <c r="A61" s="95">
        <v>41</v>
      </c>
      <c r="B61" s="76">
        <v>28</v>
      </c>
      <c r="C61" s="68" t="s">
        <v>878</v>
      </c>
      <c r="D61" s="67">
        <v>71.900000000000006</v>
      </c>
      <c r="E61" s="67">
        <v>201.5</v>
      </c>
      <c r="F61" s="70">
        <f>(D61-E61)/E61</f>
        <v>-0.64317617866004961</v>
      </c>
      <c r="G61" s="67">
        <v>11</v>
      </c>
      <c r="H61" s="67">
        <v>1</v>
      </c>
      <c r="I61" s="66">
        <f>G61/H61</f>
        <v>11</v>
      </c>
      <c r="J61" s="67">
        <v>1</v>
      </c>
      <c r="K61" s="66">
        <v>9</v>
      </c>
      <c r="L61" s="67">
        <v>20151.669999999998</v>
      </c>
      <c r="M61" s="67">
        <v>4015</v>
      </c>
      <c r="N61" s="127">
        <v>44911</v>
      </c>
      <c r="O61" s="64" t="s">
        <v>835</v>
      </c>
      <c r="P61" s="108"/>
      <c r="Q61" s="109"/>
      <c r="R61" s="103"/>
      <c r="S61" s="105"/>
      <c r="T61" s="105"/>
      <c r="U61" s="143"/>
      <c r="V61" s="151"/>
      <c r="W61" s="143"/>
      <c r="X61" s="109"/>
    </row>
    <row r="62" spans="1:24" s="106" customFormat="1" ht="25.35" customHeight="1">
      <c r="A62" s="95">
        <v>42</v>
      </c>
      <c r="B62" s="141" t="s">
        <v>36</v>
      </c>
      <c r="C62" s="153" t="s">
        <v>960</v>
      </c>
      <c r="D62" s="97">
        <v>6</v>
      </c>
      <c r="E62" s="97" t="s">
        <v>36</v>
      </c>
      <c r="F62" s="97" t="s">
        <v>36</v>
      </c>
      <c r="G62" s="97">
        <v>2</v>
      </c>
      <c r="H62" s="99">
        <v>1</v>
      </c>
      <c r="I62" s="99">
        <f>G62/H62</f>
        <v>2</v>
      </c>
      <c r="J62" s="99">
        <v>1</v>
      </c>
      <c r="K62" s="99" t="s">
        <v>36</v>
      </c>
      <c r="L62" s="97">
        <v>1777</v>
      </c>
      <c r="M62" s="97">
        <v>482</v>
      </c>
      <c r="N62" s="107">
        <v>43987</v>
      </c>
      <c r="O62" s="101" t="s">
        <v>130</v>
      </c>
      <c r="P62" s="108"/>
      <c r="Q62" s="109"/>
      <c r="R62" s="103"/>
      <c r="S62" s="105"/>
      <c r="T62" s="105"/>
      <c r="U62" s="143"/>
      <c r="V62" s="151"/>
      <c r="W62" s="143"/>
      <c r="X62" s="109"/>
    </row>
    <row r="63" spans="1:24" ht="25.35" customHeight="1">
      <c r="A63" s="41"/>
      <c r="B63" s="41"/>
      <c r="C63" s="52" t="s">
        <v>593</v>
      </c>
      <c r="D63" s="124">
        <f>SUM(D59:D62)</f>
        <v>706025.7</v>
      </c>
      <c r="E63" s="124">
        <v>427676.66</v>
      </c>
      <c r="F63" s="20">
        <f>(D63-E63)/E63</f>
        <v>0.65083991256385143</v>
      </c>
      <c r="G63" s="62">
        <f>SUM(G59:G62)</f>
        <v>111072</v>
      </c>
      <c r="H63" s="62"/>
      <c r="I63" s="43"/>
      <c r="J63" s="119"/>
      <c r="K63" s="119"/>
      <c r="L63" s="45"/>
      <c r="M63" s="49"/>
      <c r="N63" s="46"/>
      <c r="O63" s="53"/>
      <c r="U63" s="147"/>
      <c r="V63" s="151"/>
      <c r="W63" s="147"/>
    </row>
    <row r="64" spans="1:24">
      <c r="U64" s="143"/>
      <c r="V64" s="151"/>
      <c r="W64" s="143"/>
    </row>
    <row r="65" spans="1:25" s="106" customFormat="1" ht="25.35" customHeight="1">
      <c r="A65" s="1"/>
      <c r="B65" s="1"/>
      <c r="C65" s="1"/>
      <c r="D65" s="1"/>
      <c r="F65" s="1"/>
      <c r="G65" s="1"/>
      <c r="H65" s="1"/>
      <c r="I65" s="1"/>
      <c r="L65" s="1"/>
      <c r="M65" s="1"/>
      <c r="N65" s="1"/>
      <c r="O65" s="1"/>
      <c r="P65" s="102"/>
      <c r="Q65" s="93"/>
      <c r="R65" s="94"/>
      <c r="S65" s="93"/>
      <c r="T65" s="93"/>
      <c r="U65" s="147"/>
      <c r="V65" s="151"/>
      <c r="W65" s="143"/>
      <c r="X65" s="104"/>
      <c r="Y65" s="103"/>
    </row>
    <row r="66" spans="1:25">
      <c r="U66" s="143"/>
      <c r="V66" s="151"/>
      <c r="W66" s="143"/>
    </row>
    <row r="67" spans="1:25">
      <c r="U67" s="148"/>
      <c r="V67" s="143"/>
      <c r="W67" s="143"/>
    </row>
    <row r="74" spans="1:25" ht="12" customHeight="1"/>
    <row r="77" spans="1:25">
      <c r="S77" s="61"/>
    </row>
    <row r="78" spans="1:25">
      <c r="P78" s="61"/>
    </row>
    <row r="79" spans="1:25">
      <c r="U79" s="61"/>
    </row>
  </sheetData>
  <sortState xmlns:xlrd2="http://schemas.microsoft.com/office/spreadsheetml/2017/richdata2" ref="B13:O62">
    <sortCondition descending="1" ref="D13:D6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E2C7-6038-40A7-8F79-FEA8A8313891}">
  <sheetPr>
    <tabColor theme="0"/>
  </sheetPr>
  <dimension ref="A1:AA81"/>
  <sheetViews>
    <sheetView topLeftCell="A30" zoomScale="60" zoomScaleNormal="60" workbookViewId="0">
      <selection activeCell="K31" sqref="K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872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859</v>
      </c>
      <c r="E6" s="32" t="s">
        <v>848</v>
      </c>
      <c r="F6" s="156"/>
      <c r="G6" s="156" t="s">
        <v>859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>
      <c r="A10" s="159"/>
      <c r="B10" s="159"/>
      <c r="C10" s="156"/>
      <c r="D10" s="32" t="s">
        <v>860</v>
      </c>
      <c r="E10" s="32" t="s">
        <v>849</v>
      </c>
      <c r="F10" s="156"/>
      <c r="G10" s="32" t="s">
        <v>860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58</v>
      </c>
      <c r="C13" s="68" t="s">
        <v>870</v>
      </c>
      <c r="D13" s="67">
        <v>36637.53</v>
      </c>
      <c r="E13" s="66" t="s">
        <v>36</v>
      </c>
      <c r="F13" s="66" t="s">
        <v>36</v>
      </c>
      <c r="G13" s="67">
        <v>7319</v>
      </c>
      <c r="H13" s="66">
        <v>32</v>
      </c>
      <c r="I13" s="66">
        <f t="shared" ref="I13:I18" si="0">G13/H13</f>
        <v>228.71875</v>
      </c>
      <c r="J13" s="66">
        <v>8</v>
      </c>
      <c r="K13" s="66">
        <v>0</v>
      </c>
      <c r="L13" s="67">
        <v>36637.53</v>
      </c>
      <c r="M13" s="67">
        <v>7319</v>
      </c>
      <c r="N13" s="138" t="s">
        <v>60</v>
      </c>
      <c r="O13" s="64" t="s">
        <v>853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63" t="s">
        <v>58</v>
      </c>
      <c r="C14" s="96" t="s">
        <v>871</v>
      </c>
      <c r="D14" s="97">
        <v>32620.3</v>
      </c>
      <c r="E14" s="66" t="s">
        <v>36</v>
      </c>
      <c r="F14" s="66" t="s">
        <v>36</v>
      </c>
      <c r="G14" s="97">
        <v>4176</v>
      </c>
      <c r="H14" s="99">
        <v>31</v>
      </c>
      <c r="I14" s="99">
        <f t="shared" si="0"/>
        <v>134.70967741935485</v>
      </c>
      <c r="J14" s="99">
        <v>12</v>
      </c>
      <c r="K14" s="99">
        <v>0</v>
      </c>
      <c r="L14" s="97">
        <v>32620.3</v>
      </c>
      <c r="M14" s="97">
        <v>4176</v>
      </c>
      <c r="N14" s="138" t="s">
        <v>60</v>
      </c>
      <c r="O14" s="101" t="s">
        <v>84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2</v>
      </c>
      <c r="C15" s="96" t="s">
        <v>837</v>
      </c>
      <c r="D15" s="97">
        <v>24915.56</v>
      </c>
      <c r="E15" s="97">
        <v>29307.24</v>
      </c>
      <c r="F15" s="98">
        <f>(D15-E15)/E15</f>
        <v>-0.14984966172181344</v>
      </c>
      <c r="G15" s="97">
        <v>4712</v>
      </c>
      <c r="H15" s="99">
        <v>276</v>
      </c>
      <c r="I15" s="99">
        <f t="shared" si="0"/>
        <v>17.072463768115941</v>
      </c>
      <c r="J15" s="99">
        <v>26</v>
      </c>
      <c r="K15" s="99">
        <v>3</v>
      </c>
      <c r="L15" s="97">
        <v>103634.44</v>
      </c>
      <c r="M15" s="97">
        <v>19853</v>
      </c>
      <c r="N15" s="107">
        <v>44890</v>
      </c>
      <c r="O15" s="101" t="s">
        <v>84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>
        <v>1</v>
      </c>
      <c r="C16" s="96" t="s">
        <v>774</v>
      </c>
      <c r="D16" s="97">
        <v>20430.68</v>
      </c>
      <c r="E16" s="97">
        <v>35191.58</v>
      </c>
      <c r="F16" s="98">
        <f>(D16-E16)/E16</f>
        <v>-0.41944408293120117</v>
      </c>
      <c r="G16" s="97">
        <v>2765</v>
      </c>
      <c r="H16" s="99">
        <v>151</v>
      </c>
      <c r="I16" s="99">
        <f t="shared" si="0"/>
        <v>18.311258278145694</v>
      </c>
      <c r="J16" s="99">
        <v>8</v>
      </c>
      <c r="K16" s="99">
        <v>9</v>
      </c>
      <c r="L16" s="97">
        <v>953191.36</v>
      </c>
      <c r="M16" s="97">
        <v>136552</v>
      </c>
      <c r="N16" s="107">
        <v>44848</v>
      </c>
      <c r="O16" s="101" t="s">
        <v>775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5" customFormat="1" ht="25.35" customHeight="1">
      <c r="A17" s="95">
        <v>5</v>
      </c>
      <c r="B17" s="95">
        <v>3</v>
      </c>
      <c r="C17" s="96" t="s">
        <v>843</v>
      </c>
      <c r="D17" s="97">
        <v>16818.12</v>
      </c>
      <c r="E17" s="97">
        <v>28752.61</v>
      </c>
      <c r="F17" s="98">
        <f>(D17-E17)/E17</f>
        <v>-0.41507501405959324</v>
      </c>
      <c r="G17" s="97">
        <v>2417</v>
      </c>
      <c r="H17" s="99">
        <v>124</v>
      </c>
      <c r="I17" s="99">
        <f t="shared" si="0"/>
        <v>19.491935483870968</v>
      </c>
      <c r="J17" s="99">
        <v>11</v>
      </c>
      <c r="K17" s="99">
        <v>2</v>
      </c>
      <c r="L17" s="97">
        <v>48194.64</v>
      </c>
      <c r="M17" s="97">
        <v>6881</v>
      </c>
      <c r="N17" s="107">
        <v>44897</v>
      </c>
      <c r="O17" s="101" t="s">
        <v>41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5" customFormat="1" ht="25.35" customHeight="1">
      <c r="A18" s="63">
        <v>6</v>
      </c>
      <c r="B18" s="95">
        <v>4</v>
      </c>
      <c r="C18" s="96" t="s">
        <v>823</v>
      </c>
      <c r="D18" s="97">
        <v>16107.98</v>
      </c>
      <c r="E18" s="97">
        <v>27392.82</v>
      </c>
      <c r="F18" s="98">
        <f>(D18-E18)/E18</f>
        <v>-0.41196342691259974</v>
      </c>
      <c r="G18" s="97">
        <v>2330</v>
      </c>
      <c r="H18" s="99">
        <v>148</v>
      </c>
      <c r="I18" s="99">
        <f t="shared" si="0"/>
        <v>15.743243243243244</v>
      </c>
      <c r="J18" s="99">
        <v>9</v>
      </c>
      <c r="K18" s="99">
        <v>4</v>
      </c>
      <c r="L18" s="97">
        <v>194149.04</v>
      </c>
      <c r="M18" s="97">
        <v>30388</v>
      </c>
      <c r="N18" s="107">
        <v>44883</v>
      </c>
      <c r="O18" s="101" t="s">
        <v>824</v>
      </c>
      <c r="P18" s="136"/>
      <c r="Q18" s="137"/>
      <c r="R18" s="129"/>
      <c r="S18" s="132"/>
      <c r="T18" s="132"/>
      <c r="U18" s="129"/>
      <c r="V18" s="132"/>
      <c r="W18" s="129"/>
      <c r="X18" s="137"/>
    </row>
    <row r="19" spans="1:25" customFormat="1" ht="25.35" customHeight="1">
      <c r="A19" s="95">
        <v>7</v>
      </c>
      <c r="B19" s="95" t="s">
        <v>34</v>
      </c>
      <c r="C19" s="96" t="s">
        <v>861</v>
      </c>
      <c r="D19" s="97">
        <v>12041</v>
      </c>
      <c r="E19" s="99" t="s">
        <v>36</v>
      </c>
      <c r="F19" s="99" t="s">
        <v>36</v>
      </c>
      <c r="G19" s="99">
        <v>1834</v>
      </c>
      <c r="H19" s="99" t="s">
        <v>36</v>
      </c>
      <c r="I19" s="66" t="s">
        <v>36</v>
      </c>
      <c r="J19" s="99">
        <v>17</v>
      </c>
      <c r="K19" s="99">
        <v>1</v>
      </c>
      <c r="L19" s="97">
        <v>12041</v>
      </c>
      <c r="M19" s="99">
        <v>1834</v>
      </c>
      <c r="N19" s="107">
        <v>44904</v>
      </c>
      <c r="O19" s="64" t="s">
        <v>47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customFormat="1" ht="25.35" customHeight="1">
      <c r="A20" s="63">
        <v>8</v>
      </c>
      <c r="B20" s="95">
        <v>5</v>
      </c>
      <c r="C20" s="96" t="s">
        <v>805</v>
      </c>
      <c r="D20" s="97">
        <v>10771.18</v>
      </c>
      <c r="E20" s="97">
        <v>17565.18</v>
      </c>
      <c r="F20" s="98">
        <f>(D20-E20)/E20</f>
        <v>-0.38678795207336331</v>
      </c>
      <c r="G20" s="97">
        <v>1492</v>
      </c>
      <c r="H20" s="99">
        <v>92</v>
      </c>
      <c r="I20" s="99">
        <f>G20/H20</f>
        <v>16.217391304347824</v>
      </c>
      <c r="J20" s="99">
        <v>9</v>
      </c>
      <c r="K20" s="99">
        <v>5</v>
      </c>
      <c r="L20" s="97">
        <v>258410.18</v>
      </c>
      <c r="M20" s="97">
        <v>35613</v>
      </c>
      <c r="N20" s="107">
        <v>44876</v>
      </c>
      <c r="O20" s="101" t="s">
        <v>84</v>
      </c>
      <c r="P20" s="136"/>
      <c r="Q20" s="137"/>
      <c r="R20" s="129"/>
      <c r="S20" s="132"/>
      <c r="T20" s="132"/>
      <c r="U20" s="129"/>
      <c r="V20" s="132"/>
      <c r="W20" s="129"/>
      <c r="X20" s="137"/>
    </row>
    <row r="21" spans="1:25" customFormat="1" ht="25.35" customHeight="1">
      <c r="A21" s="95">
        <v>9</v>
      </c>
      <c r="B21" s="95">
        <v>6</v>
      </c>
      <c r="C21" s="96" t="s">
        <v>825</v>
      </c>
      <c r="D21" s="97">
        <v>10698.39</v>
      </c>
      <c r="E21" s="97">
        <v>17287.73</v>
      </c>
      <c r="F21" s="98">
        <f>(D21-E21)/E21</f>
        <v>-0.38115704028232744</v>
      </c>
      <c r="G21" s="97">
        <v>1671</v>
      </c>
      <c r="H21" s="99">
        <v>92</v>
      </c>
      <c r="I21" s="99">
        <f>G21/H21</f>
        <v>18.163043478260871</v>
      </c>
      <c r="J21" s="99">
        <v>9</v>
      </c>
      <c r="K21" s="99">
        <v>4</v>
      </c>
      <c r="L21" s="97">
        <v>88439.98</v>
      </c>
      <c r="M21" s="97">
        <v>14316</v>
      </c>
      <c r="N21" s="107">
        <v>44883</v>
      </c>
      <c r="O21" s="101" t="s">
        <v>84</v>
      </c>
      <c r="P21" s="136"/>
      <c r="Q21" s="137"/>
      <c r="R21" s="129"/>
      <c r="S21" s="132"/>
      <c r="T21" s="132"/>
      <c r="U21" s="129"/>
      <c r="V21" s="132"/>
      <c r="W21" s="129"/>
      <c r="X21" s="137"/>
    </row>
    <row r="22" spans="1:25" customFormat="1" ht="25.35" customHeight="1">
      <c r="A22" s="63">
        <v>10</v>
      </c>
      <c r="B22" s="95">
        <v>8</v>
      </c>
      <c r="C22" s="96" t="s">
        <v>793</v>
      </c>
      <c r="D22" s="97">
        <v>7270.34</v>
      </c>
      <c r="E22" s="97">
        <v>9608.1</v>
      </c>
      <c r="F22" s="98">
        <f>(D22-E22)/E22</f>
        <v>-0.24331137269595446</v>
      </c>
      <c r="G22" s="97">
        <v>1426</v>
      </c>
      <c r="H22" s="99">
        <v>152</v>
      </c>
      <c r="I22" s="99">
        <f>G22/H22</f>
        <v>9.3815789473684212</v>
      </c>
      <c r="J22" s="99">
        <v>11</v>
      </c>
      <c r="K22" s="99">
        <v>6</v>
      </c>
      <c r="L22" s="97">
        <v>178354.45</v>
      </c>
      <c r="M22" s="97">
        <v>34963</v>
      </c>
      <c r="N22" s="107">
        <v>44869</v>
      </c>
      <c r="O22" s="101" t="s">
        <v>142</v>
      </c>
      <c r="P22" s="136"/>
      <c r="Q22" s="137"/>
      <c r="R22" s="129"/>
      <c r="S22" s="132"/>
      <c r="T22" s="132"/>
      <c r="U22" s="129"/>
      <c r="V22" s="132"/>
      <c r="W22" s="129"/>
      <c r="X22" s="137"/>
    </row>
    <row r="23" spans="1:25" s="106" customFormat="1" ht="25.35" customHeight="1">
      <c r="A23" s="95"/>
      <c r="B23" s="76"/>
      <c r="C23" s="52" t="s">
        <v>52</v>
      </c>
      <c r="D23" s="124">
        <f>SUM(D13:D22)</f>
        <v>188311.08</v>
      </c>
      <c r="E23" s="124">
        <v>194794.13999999998</v>
      </c>
      <c r="F23" s="125">
        <f>(D23-E23)/E23</f>
        <v>-3.328159666404748E-2</v>
      </c>
      <c r="G23" s="124">
        <f>SUM(G13:G22)</f>
        <v>30142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customFormat="1" ht="25.35" customHeight="1">
      <c r="A25" s="95">
        <v>11</v>
      </c>
      <c r="B25" s="95">
        <v>7</v>
      </c>
      <c r="C25" s="96" t="s">
        <v>852</v>
      </c>
      <c r="D25" s="97">
        <v>6854.34</v>
      </c>
      <c r="E25" s="97">
        <v>15381.33</v>
      </c>
      <c r="F25" s="98">
        <f>(D25-E25)/E25</f>
        <v>-0.55437273629783634</v>
      </c>
      <c r="G25" s="97">
        <v>1069</v>
      </c>
      <c r="H25" s="99">
        <v>72</v>
      </c>
      <c r="I25" s="99">
        <f>G25/H25</f>
        <v>14.847222222222221</v>
      </c>
      <c r="J25" s="99">
        <v>12</v>
      </c>
      <c r="K25" s="99">
        <v>2</v>
      </c>
      <c r="L25" s="97">
        <v>22235.67</v>
      </c>
      <c r="M25" s="97">
        <v>3523</v>
      </c>
      <c r="N25" s="107">
        <v>44897</v>
      </c>
      <c r="O25" s="101" t="s">
        <v>853</v>
      </c>
      <c r="P25" s="136"/>
      <c r="Q25" s="137"/>
      <c r="R25" s="129"/>
      <c r="S25" s="132"/>
      <c r="T25" s="132"/>
      <c r="U25" s="129"/>
      <c r="V25" s="132"/>
      <c r="W25" s="129"/>
      <c r="X25" s="137"/>
    </row>
    <row r="26" spans="1:25" customFormat="1" ht="25.35" customHeight="1">
      <c r="A26" s="63">
        <v>12</v>
      </c>
      <c r="B26" s="95" t="s">
        <v>34</v>
      </c>
      <c r="C26" s="96" t="s">
        <v>863</v>
      </c>
      <c r="D26" s="97">
        <v>5923</v>
      </c>
      <c r="E26" s="99" t="s">
        <v>36</v>
      </c>
      <c r="F26" s="99" t="s">
        <v>36</v>
      </c>
      <c r="G26" s="99">
        <v>934</v>
      </c>
      <c r="H26" s="99" t="s">
        <v>36</v>
      </c>
      <c r="I26" s="66" t="s">
        <v>36</v>
      </c>
      <c r="J26" s="99">
        <v>13</v>
      </c>
      <c r="K26" s="99">
        <v>1</v>
      </c>
      <c r="L26" s="97">
        <v>5923</v>
      </c>
      <c r="M26" s="99">
        <v>934</v>
      </c>
      <c r="N26" s="107">
        <v>44904</v>
      </c>
      <c r="O26" s="64" t="s">
        <v>47</v>
      </c>
      <c r="P26" s="136"/>
      <c r="Q26" s="137"/>
      <c r="R26" s="129"/>
      <c r="S26" s="132"/>
      <c r="T26" s="132"/>
      <c r="U26" s="129"/>
      <c r="V26" s="132"/>
      <c r="W26" s="129"/>
      <c r="X26" s="137"/>
    </row>
    <row r="27" spans="1:25" customFormat="1" ht="25.35" customHeight="1">
      <c r="A27" s="95">
        <v>13</v>
      </c>
      <c r="B27" s="95" t="s">
        <v>58</v>
      </c>
      <c r="C27" s="96" t="s">
        <v>862</v>
      </c>
      <c r="D27" s="97">
        <v>5517</v>
      </c>
      <c r="E27" s="99" t="s">
        <v>36</v>
      </c>
      <c r="F27" s="99" t="s">
        <v>36</v>
      </c>
      <c r="G27" s="99">
        <v>1203</v>
      </c>
      <c r="H27" s="99" t="s">
        <v>36</v>
      </c>
      <c r="I27" s="66" t="s">
        <v>36</v>
      </c>
      <c r="J27" s="99">
        <v>10</v>
      </c>
      <c r="K27" s="99">
        <v>0</v>
      </c>
      <c r="L27" s="97">
        <v>5517</v>
      </c>
      <c r="M27" s="99">
        <v>1203</v>
      </c>
      <c r="N27" s="138" t="s">
        <v>60</v>
      </c>
      <c r="O27" s="64" t="s">
        <v>47</v>
      </c>
      <c r="P27" s="136"/>
      <c r="Q27" s="137"/>
      <c r="R27" s="129"/>
      <c r="S27" s="132"/>
      <c r="T27" s="132"/>
      <c r="U27" s="129"/>
      <c r="V27" s="132"/>
      <c r="W27" s="129"/>
      <c r="X27" s="137"/>
    </row>
    <row r="28" spans="1:25" customFormat="1" ht="25.35" customHeight="1">
      <c r="A28" s="63">
        <v>14</v>
      </c>
      <c r="B28" s="95">
        <v>9</v>
      </c>
      <c r="C28" s="96" t="s">
        <v>786</v>
      </c>
      <c r="D28" s="97">
        <v>4688.09</v>
      </c>
      <c r="E28" s="97">
        <v>8317.94</v>
      </c>
      <c r="F28" s="98">
        <f>(D28-E28)/E28</f>
        <v>-0.43638809609109952</v>
      </c>
      <c r="G28" s="97">
        <v>866</v>
      </c>
      <c r="H28" s="99">
        <v>24</v>
      </c>
      <c r="I28" s="99">
        <f t="shared" ref="I28:I34" si="1">G28/H28</f>
        <v>36.083333333333336</v>
      </c>
      <c r="J28" s="99">
        <v>5</v>
      </c>
      <c r="K28" s="99">
        <v>8</v>
      </c>
      <c r="L28" s="97">
        <v>178593.9</v>
      </c>
      <c r="M28" s="97">
        <v>28215</v>
      </c>
      <c r="N28" s="107">
        <v>44855</v>
      </c>
      <c r="O28" s="101" t="s">
        <v>139</v>
      </c>
      <c r="P28" s="136"/>
      <c r="Q28" s="137"/>
      <c r="R28" s="129"/>
      <c r="S28" s="132"/>
      <c r="T28" s="132"/>
      <c r="U28" s="129"/>
      <c r="V28" s="132"/>
      <c r="W28" s="129"/>
      <c r="X28" s="137"/>
    </row>
    <row r="29" spans="1:25" s="106" customFormat="1" ht="25.35" customHeight="1">
      <c r="A29" s="95">
        <v>15</v>
      </c>
      <c r="B29" s="63" t="s">
        <v>34</v>
      </c>
      <c r="C29" s="68" t="s">
        <v>865</v>
      </c>
      <c r="D29" s="67">
        <v>3251.06</v>
      </c>
      <c r="E29" s="66" t="s">
        <v>36</v>
      </c>
      <c r="F29" s="99" t="s">
        <v>36</v>
      </c>
      <c r="G29" s="67">
        <v>484</v>
      </c>
      <c r="H29" s="66">
        <v>57</v>
      </c>
      <c r="I29" s="66">
        <f t="shared" si="1"/>
        <v>8.4912280701754383</v>
      </c>
      <c r="J29" s="66">
        <v>7</v>
      </c>
      <c r="K29" s="66">
        <v>1</v>
      </c>
      <c r="L29" s="67">
        <v>3251.06</v>
      </c>
      <c r="M29" s="67">
        <v>484</v>
      </c>
      <c r="N29" s="107">
        <v>44904</v>
      </c>
      <c r="O29" s="64" t="s">
        <v>80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5" s="106" customFormat="1" ht="25.35" customHeight="1">
      <c r="A30" s="63">
        <v>16</v>
      </c>
      <c r="B30" s="76" t="s">
        <v>34</v>
      </c>
      <c r="C30" s="68" t="s">
        <v>864</v>
      </c>
      <c r="D30" s="66">
        <v>2769.9</v>
      </c>
      <c r="E30" s="66" t="s">
        <v>36</v>
      </c>
      <c r="F30" s="99" t="s">
        <v>36</v>
      </c>
      <c r="G30" s="67">
        <v>596</v>
      </c>
      <c r="H30" s="66">
        <v>33</v>
      </c>
      <c r="I30" s="66">
        <f t="shared" si="1"/>
        <v>18.060606060606062</v>
      </c>
      <c r="J30" s="66">
        <v>9</v>
      </c>
      <c r="K30" s="66">
        <v>1</v>
      </c>
      <c r="L30" s="66">
        <v>2769.9</v>
      </c>
      <c r="M30" s="67">
        <v>596</v>
      </c>
      <c r="N30" s="107">
        <v>44904</v>
      </c>
      <c r="O30" s="64" t="s">
        <v>80</v>
      </c>
      <c r="P30" s="102"/>
      <c r="Q30" s="102"/>
      <c r="R30" s="103"/>
      <c r="S30" s="103"/>
      <c r="T30" s="103"/>
      <c r="U30" s="104"/>
      <c r="V30" s="105"/>
      <c r="W30" s="105"/>
      <c r="X30" s="105"/>
      <c r="Y30" s="103"/>
    </row>
    <row r="31" spans="1:25" s="106" customFormat="1" ht="25.35" customHeight="1">
      <c r="A31" s="95">
        <v>17</v>
      </c>
      <c r="B31" s="63">
        <v>13</v>
      </c>
      <c r="C31" s="68" t="s">
        <v>866</v>
      </c>
      <c r="D31" s="67">
        <v>2236.4</v>
      </c>
      <c r="E31" s="66">
        <v>2236.4</v>
      </c>
      <c r="F31" s="70">
        <f>(D31-E31)/E31</f>
        <v>0</v>
      </c>
      <c r="G31" s="67">
        <v>371</v>
      </c>
      <c r="H31" s="66">
        <v>15</v>
      </c>
      <c r="I31" s="66">
        <f t="shared" si="1"/>
        <v>24.733333333333334</v>
      </c>
      <c r="J31" s="66">
        <v>9</v>
      </c>
      <c r="K31" s="66">
        <v>3</v>
      </c>
      <c r="L31" s="67">
        <v>4472.8</v>
      </c>
      <c r="M31" s="67">
        <v>742</v>
      </c>
      <c r="N31" s="107">
        <v>44896</v>
      </c>
      <c r="O31" s="64" t="s">
        <v>570</v>
      </c>
      <c r="P31" s="102"/>
      <c r="Q31" s="102"/>
      <c r="R31" s="103"/>
      <c r="S31" s="103"/>
      <c r="T31" s="103"/>
      <c r="U31" s="104"/>
      <c r="V31" s="105"/>
      <c r="W31" s="105"/>
      <c r="X31" s="105"/>
      <c r="Y31" s="103"/>
    </row>
    <row r="32" spans="1:25" s="106" customFormat="1" ht="25.35" customHeight="1">
      <c r="A32" s="63">
        <v>18</v>
      </c>
      <c r="B32" s="63" t="s">
        <v>34</v>
      </c>
      <c r="C32" s="96" t="s">
        <v>869</v>
      </c>
      <c r="D32" s="97">
        <v>1888.13</v>
      </c>
      <c r="E32" s="66" t="s">
        <v>36</v>
      </c>
      <c r="F32" s="66" t="s">
        <v>36</v>
      </c>
      <c r="G32" s="97">
        <v>341</v>
      </c>
      <c r="H32" s="99">
        <v>16</v>
      </c>
      <c r="I32" s="99">
        <f t="shared" si="1"/>
        <v>21.3125</v>
      </c>
      <c r="J32" s="99">
        <v>5</v>
      </c>
      <c r="K32" s="99">
        <v>1</v>
      </c>
      <c r="L32" s="67">
        <v>1888.13</v>
      </c>
      <c r="M32" s="67">
        <v>341</v>
      </c>
      <c r="N32" s="107">
        <v>44904</v>
      </c>
      <c r="O32" s="101" t="s">
        <v>139</v>
      </c>
      <c r="P32" s="102"/>
      <c r="Q32" s="102"/>
      <c r="R32" s="103"/>
      <c r="S32" s="103"/>
      <c r="T32" s="103"/>
      <c r="U32" s="103"/>
      <c r="V32" s="103"/>
      <c r="W32" s="103"/>
      <c r="X32" s="105"/>
    </row>
    <row r="33" spans="1:27" s="106" customFormat="1" ht="25.35" customHeight="1">
      <c r="A33" s="95">
        <v>19</v>
      </c>
      <c r="B33" s="95">
        <v>10</v>
      </c>
      <c r="C33" s="96" t="s">
        <v>830</v>
      </c>
      <c r="D33" s="97">
        <v>1613.42</v>
      </c>
      <c r="E33" s="97">
        <v>5989.61</v>
      </c>
      <c r="F33" s="98">
        <f>(D33-E33)/E33</f>
        <v>-0.73063020797681311</v>
      </c>
      <c r="G33" s="97">
        <v>251</v>
      </c>
      <c r="H33" s="99">
        <v>32</v>
      </c>
      <c r="I33" s="99">
        <f t="shared" si="1"/>
        <v>7.84375</v>
      </c>
      <c r="J33" s="99">
        <v>5</v>
      </c>
      <c r="K33" s="99">
        <v>3</v>
      </c>
      <c r="L33" s="97">
        <v>19200.5</v>
      </c>
      <c r="M33" s="97">
        <v>3359</v>
      </c>
      <c r="N33" s="107">
        <v>44890</v>
      </c>
      <c r="O33" s="101" t="s">
        <v>41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63">
        <v>20</v>
      </c>
      <c r="B34" s="95">
        <v>11</v>
      </c>
      <c r="C34" s="96" t="s">
        <v>854</v>
      </c>
      <c r="D34" s="97">
        <v>1426.7</v>
      </c>
      <c r="E34" s="97">
        <v>4196.93</v>
      </c>
      <c r="F34" s="98">
        <f>(D34-E34)/E34</f>
        <v>-0.66006104462071091</v>
      </c>
      <c r="G34" s="97">
        <v>246</v>
      </c>
      <c r="H34" s="122">
        <v>10</v>
      </c>
      <c r="I34" s="99">
        <f t="shared" si="1"/>
        <v>24.6</v>
      </c>
      <c r="J34" s="99">
        <v>4</v>
      </c>
      <c r="K34" s="99">
        <v>2</v>
      </c>
      <c r="L34" s="97">
        <v>5623.63</v>
      </c>
      <c r="M34" s="97">
        <v>1101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224479.12</v>
      </c>
      <c r="E35" s="124">
        <v>214258.59499999997</v>
      </c>
      <c r="F35" s="125">
        <f>(D35-E35)/E35</f>
        <v>4.770182031670666E-2</v>
      </c>
      <c r="G35" s="126">
        <f>SUM(G23:G34)</f>
        <v>36503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63">
        <v>18</v>
      </c>
      <c r="C37" s="68" t="s">
        <v>868</v>
      </c>
      <c r="D37" s="67">
        <v>1113.0250000000001</v>
      </c>
      <c r="E37" s="66">
        <v>1113.0250000000001</v>
      </c>
      <c r="F37" s="70">
        <f>(D37-E37)/E37</f>
        <v>0</v>
      </c>
      <c r="G37" s="67">
        <v>196</v>
      </c>
      <c r="H37" s="66">
        <v>13</v>
      </c>
      <c r="I37" s="66">
        <f t="shared" ref="I37:I46" si="2">G37/H37</f>
        <v>15.076923076923077</v>
      </c>
      <c r="J37" s="66">
        <v>7</v>
      </c>
      <c r="K37" s="66">
        <v>3</v>
      </c>
      <c r="L37" s="67">
        <v>2226.0500000000002</v>
      </c>
      <c r="M37" s="67">
        <v>392</v>
      </c>
      <c r="N37" s="127">
        <v>44896</v>
      </c>
      <c r="O37" s="64" t="s">
        <v>570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63">
        <v>22</v>
      </c>
      <c r="B38" s="95">
        <v>12</v>
      </c>
      <c r="C38" s="96" t="s">
        <v>834</v>
      </c>
      <c r="D38" s="97">
        <v>1282.5700000000002</v>
      </c>
      <c r="E38" s="97">
        <v>4000.92</v>
      </c>
      <c r="F38" s="98">
        <f>(D38-E38)/E38</f>
        <v>-0.67943123081691204</v>
      </c>
      <c r="G38" s="97">
        <v>210</v>
      </c>
      <c r="H38" s="99">
        <v>19</v>
      </c>
      <c r="I38" s="99">
        <f t="shared" si="2"/>
        <v>11.052631578947368</v>
      </c>
      <c r="J38" s="99">
        <v>3</v>
      </c>
      <c r="K38" s="99">
        <v>4</v>
      </c>
      <c r="L38" s="97">
        <v>18302.39</v>
      </c>
      <c r="M38" s="97">
        <v>3506</v>
      </c>
      <c r="N38" s="107">
        <v>44883</v>
      </c>
      <c r="O38" s="101" t="s">
        <v>835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69" t="s">
        <v>36</v>
      </c>
      <c r="C39" s="68" t="s">
        <v>822</v>
      </c>
      <c r="D39" s="67">
        <v>726</v>
      </c>
      <c r="E39" s="66" t="s">
        <v>36</v>
      </c>
      <c r="F39" s="66" t="s">
        <v>36</v>
      </c>
      <c r="G39" s="67">
        <v>114</v>
      </c>
      <c r="H39" s="66">
        <v>1</v>
      </c>
      <c r="I39" s="66">
        <f t="shared" si="2"/>
        <v>114</v>
      </c>
      <c r="J39" s="66">
        <v>1</v>
      </c>
      <c r="K39" s="66" t="s">
        <v>36</v>
      </c>
      <c r="L39" s="67">
        <v>6731.16</v>
      </c>
      <c r="M39" s="67">
        <v>1174</v>
      </c>
      <c r="N39" s="127">
        <v>44771</v>
      </c>
      <c r="O39" s="64" t="s">
        <v>50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5.35" customHeight="1">
      <c r="A40" s="63">
        <v>24</v>
      </c>
      <c r="B40" s="95">
        <v>15</v>
      </c>
      <c r="C40" s="96" t="s">
        <v>832</v>
      </c>
      <c r="D40" s="97">
        <v>605.54999999999995</v>
      </c>
      <c r="E40" s="97">
        <v>1253.49</v>
      </c>
      <c r="F40" s="98">
        <f t="shared" ref="F40:F45" si="3">(D40-E40)/E40</f>
        <v>-0.51690879065648709</v>
      </c>
      <c r="G40" s="97">
        <v>128</v>
      </c>
      <c r="H40" s="99">
        <v>14</v>
      </c>
      <c r="I40" s="99">
        <f t="shared" si="2"/>
        <v>9.1428571428571423</v>
      </c>
      <c r="J40" s="99">
        <v>10</v>
      </c>
      <c r="K40" s="99">
        <v>4</v>
      </c>
      <c r="L40" s="97">
        <v>6663.33</v>
      </c>
      <c r="M40" s="97">
        <v>1377</v>
      </c>
      <c r="N40" s="107">
        <v>44883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4.75" customHeight="1">
      <c r="A41" s="95">
        <v>25</v>
      </c>
      <c r="B41" s="63">
        <v>25</v>
      </c>
      <c r="C41" s="68" t="s">
        <v>867</v>
      </c>
      <c r="D41" s="67">
        <v>426.2</v>
      </c>
      <c r="E41" s="66">
        <v>426.2</v>
      </c>
      <c r="F41" s="70">
        <f t="shared" si="3"/>
        <v>0</v>
      </c>
      <c r="G41" s="67">
        <v>74.5</v>
      </c>
      <c r="H41" s="66">
        <v>8</v>
      </c>
      <c r="I41" s="66">
        <f t="shared" si="2"/>
        <v>9.3125</v>
      </c>
      <c r="J41" s="66">
        <v>8</v>
      </c>
      <c r="K41" s="66">
        <v>3</v>
      </c>
      <c r="L41" s="67">
        <v>852.4</v>
      </c>
      <c r="M41" s="67">
        <v>149</v>
      </c>
      <c r="N41" s="127">
        <v>44896</v>
      </c>
      <c r="O41" s="64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63">
        <v>26</v>
      </c>
      <c r="B42" s="95">
        <v>13</v>
      </c>
      <c r="C42" s="96" t="s">
        <v>831</v>
      </c>
      <c r="D42" s="97">
        <v>403.5</v>
      </c>
      <c r="E42" s="97">
        <v>2028.98</v>
      </c>
      <c r="F42" s="98">
        <f t="shared" si="3"/>
        <v>-0.801131603071494</v>
      </c>
      <c r="G42" s="97">
        <v>87</v>
      </c>
      <c r="H42" s="99">
        <v>6</v>
      </c>
      <c r="I42" s="99">
        <f t="shared" si="2"/>
        <v>14.5</v>
      </c>
      <c r="J42" s="99">
        <v>4</v>
      </c>
      <c r="K42" s="99">
        <v>3</v>
      </c>
      <c r="L42" s="97">
        <v>11629.31</v>
      </c>
      <c r="M42" s="97">
        <v>2167</v>
      </c>
      <c r="N42" s="107">
        <v>44890</v>
      </c>
      <c r="O42" s="101" t="s">
        <v>56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18</v>
      </c>
      <c r="C43" s="96" t="s">
        <v>701</v>
      </c>
      <c r="D43" s="97">
        <v>349</v>
      </c>
      <c r="E43" s="97">
        <v>938</v>
      </c>
      <c r="F43" s="98">
        <f t="shared" si="3"/>
        <v>-0.6279317697228145</v>
      </c>
      <c r="G43" s="97">
        <v>66</v>
      </c>
      <c r="H43" s="99">
        <v>2</v>
      </c>
      <c r="I43" s="99">
        <f t="shared" si="2"/>
        <v>33</v>
      </c>
      <c r="J43" s="99">
        <v>2</v>
      </c>
      <c r="K43" s="99">
        <v>17</v>
      </c>
      <c r="L43" s="97">
        <v>644560.82999999996</v>
      </c>
      <c r="M43" s="97">
        <v>99096</v>
      </c>
      <c r="N43" s="107">
        <v>44792</v>
      </c>
      <c r="O43" s="101" t="s">
        <v>142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63">
        <v>28</v>
      </c>
      <c r="B44" s="95">
        <v>19</v>
      </c>
      <c r="C44" s="96" t="s">
        <v>836</v>
      </c>
      <c r="D44" s="97">
        <v>322.8</v>
      </c>
      <c r="E44" s="97">
        <v>919.9</v>
      </c>
      <c r="F44" s="98">
        <f t="shared" si="3"/>
        <v>-0.64909229264050428</v>
      </c>
      <c r="G44" s="97">
        <v>46</v>
      </c>
      <c r="H44" s="99">
        <v>7</v>
      </c>
      <c r="I44" s="99">
        <f t="shared" si="2"/>
        <v>6.5714285714285712</v>
      </c>
      <c r="J44" s="99">
        <v>1</v>
      </c>
      <c r="K44" s="99">
        <v>4</v>
      </c>
      <c r="L44" s="97">
        <v>14871.14</v>
      </c>
      <c r="M44" s="97">
        <v>2414</v>
      </c>
      <c r="N44" s="107">
        <v>44883</v>
      </c>
      <c r="O44" s="101" t="s">
        <v>84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16</v>
      </c>
      <c r="C45" s="96" t="s">
        <v>851</v>
      </c>
      <c r="D45" s="97">
        <v>306.58999999999997</v>
      </c>
      <c r="E45" s="97">
        <v>1235.4000000000001</v>
      </c>
      <c r="F45" s="98">
        <f t="shared" si="3"/>
        <v>-0.75182936700663761</v>
      </c>
      <c r="G45" s="97">
        <v>59</v>
      </c>
      <c r="H45" s="99">
        <v>12</v>
      </c>
      <c r="I45" s="99">
        <f t="shared" si="2"/>
        <v>4.916666666666667</v>
      </c>
      <c r="J45" s="99">
        <v>1</v>
      </c>
      <c r="K45" s="99">
        <v>2</v>
      </c>
      <c r="L45" s="97">
        <v>1542</v>
      </c>
      <c r="M45" s="97">
        <v>302</v>
      </c>
      <c r="N45" s="107">
        <v>44897</v>
      </c>
      <c r="O45" s="101" t="s">
        <v>286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63">
        <v>30</v>
      </c>
      <c r="B46" s="95">
        <v>23</v>
      </c>
      <c r="C46" s="96" t="s">
        <v>850</v>
      </c>
      <c r="D46" s="99">
        <v>296.8</v>
      </c>
      <c r="E46" s="99">
        <v>421.7</v>
      </c>
      <c r="F46" s="99" t="s">
        <v>36</v>
      </c>
      <c r="G46" s="97">
        <v>58</v>
      </c>
      <c r="H46" s="99">
        <v>5</v>
      </c>
      <c r="I46" s="99">
        <f t="shared" si="2"/>
        <v>11.6</v>
      </c>
      <c r="J46" s="99">
        <v>7</v>
      </c>
      <c r="K46" s="99">
        <v>2</v>
      </c>
      <c r="L46" s="99">
        <v>718.5</v>
      </c>
      <c r="M46" s="97">
        <v>158</v>
      </c>
      <c r="N46" s="107">
        <v>44897</v>
      </c>
      <c r="O46" s="101" t="s">
        <v>82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230311.15499999997</v>
      </c>
      <c r="E47" s="124">
        <v>218935.30499999999</v>
      </c>
      <c r="F47" s="125">
        <f>(D47-E47)/E47</f>
        <v>5.1959870062984942E-2</v>
      </c>
      <c r="G47" s="126">
        <f>SUM(G35:G46)</f>
        <v>37541.5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7" s="106" customFormat="1" ht="25.35" customHeight="1">
      <c r="A49" s="95">
        <v>31</v>
      </c>
      <c r="B49" s="95">
        <v>17</v>
      </c>
      <c r="C49" s="96" t="s">
        <v>820</v>
      </c>
      <c r="D49" s="97">
        <v>276.10000000000002</v>
      </c>
      <c r="E49" s="97">
        <v>1053.31</v>
      </c>
      <c r="F49" s="98">
        <f>(D49-E49)/E49</f>
        <v>-0.73787394024551178</v>
      </c>
      <c r="G49" s="97">
        <v>51</v>
      </c>
      <c r="H49" s="99">
        <v>11</v>
      </c>
      <c r="I49" s="99">
        <f>G49/H49</f>
        <v>4.6363636363636367</v>
      </c>
      <c r="J49" s="99">
        <v>2</v>
      </c>
      <c r="K49" s="99">
        <v>5</v>
      </c>
      <c r="L49" s="97">
        <v>29215.91</v>
      </c>
      <c r="M49" s="97">
        <v>5685</v>
      </c>
      <c r="N49" s="107">
        <v>44876</v>
      </c>
      <c r="O49" s="101" t="s">
        <v>821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7" s="106" customFormat="1" ht="25.35" customHeight="1">
      <c r="A50" s="63">
        <v>32</v>
      </c>
      <c r="B50" s="95">
        <v>26</v>
      </c>
      <c r="C50" s="96" t="s">
        <v>777</v>
      </c>
      <c r="D50" s="97">
        <v>153.15</v>
      </c>
      <c r="E50" s="97">
        <v>166.2</v>
      </c>
      <c r="F50" s="98">
        <f>(D50-E50)/E50</f>
        <v>-7.8519855595667779E-2</v>
      </c>
      <c r="G50" s="97">
        <v>50</v>
      </c>
      <c r="H50" s="99">
        <v>1</v>
      </c>
      <c r="I50" s="99">
        <f>G50/H50</f>
        <v>50</v>
      </c>
      <c r="J50" s="99">
        <v>1</v>
      </c>
      <c r="K50" s="99">
        <v>8</v>
      </c>
      <c r="L50" s="97">
        <v>83890.53</v>
      </c>
      <c r="M50" s="97">
        <v>16907</v>
      </c>
      <c r="N50" s="107">
        <v>44855</v>
      </c>
      <c r="O50" s="101" t="s">
        <v>41</v>
      </c>
      <c r="P50" s="111"/>
      <c r="Q50" s="103"/>
      <c r="R50" s="102"/>
      <c r="S50" s="102"/>
      <c r="T50" s="103"/>
      <c r="U50" s="103"/>
      <c r="V50" s="103"/>
      <c r="W50" s="104"/>
      <c r="X50" s="104"/>
      <c r="Y50" s="105"/>
      <c r="Z50" s="105"/>
      <c r="AA50" s="103"/>
    </row>
    <row r="51" spans="1:27" s="106" customFormat="1" ht="25.35" customHeight="1">
      <c r="A51" s="95">
        <v>33</v>
      </c>
      <c r="B51" s="95">
        <v>14</v>
      </c>
      <c r="C51" s="96" t="s">
        <v>842</v>
      </c>
      <c r="D51" s="97">
        <v>113</v>
      </c>
      <c r="E51" s="97">
        <v>1408</v>
      </c>
      <c r="F51" s="98">
        <f>(D51-E51)/E51</f>
        <v>-0.91974431818181823</v>
      </c>
      <c r="G51" s="97">
        <v>26</v>
      </c>
      <c r="H51" s="99" t="s">
        <v>36</v>
      </c>
      <c r="I51" s="99" t="s">
        <v>36</v>
      </c>
      <c r="J51" s="99">
        <v>3</v>
      </c>
      <c r="K51" s="99">
        <v>3</v>
      </c>
      <c r="L51" s="97">
        <v>6477</v>
      </c>
      <c r="M51" s="97">
        <v>1227</v>
      </c>
      <c r="N51" s="107">
        <v>44890</v>
      </c>
      <c r="O51" s="101" t="s">
        <v>47</v>
      </c>
      <c r="P51" s="111"/>
      <c r="Q51" s="103"/>
      <c r="R51" s="102"/>
      <c r="S51" s="102"/>
      <c r="T51" s="103"/>
      <c r="U51" s="103"/>
      <c r="V51" s="103"/>
      <c r="W51" s="104"/>
      <c r="X51" s="104"/>
      <c r="Y51" s="105"/>
      <c r="Z51" s="105"/>
      <c r="AA51" s="103"/>
    </row>
    <row r="52" spans="1:27" s="106" customFormat="1" ht="25.35" customHeight="1">
      <c r="A52" s="63">
        <v>34</v>
      </c>
      <c r="B52" s="95">
        <v>22</v>
      </c>
      <c r="C52" s="96" t="s">
        <v>676</v>
      </c>
      <c r="D52" s="97">
        <v>111.78</v>
      </c>
      <c r="E52" s="97">
        <v>476.28</v>
      </c>
      <c r="F52" s="98">
        <f>(D52-E52)/E52</f>
        <v>-0.76530612244897966</v>
      </c>
      <c r="G52" s="97">
        <v>20</v>
      </c>
      <c r="H52" s="99">
        <v>4</v>
      </c>
      <c r="I52" s="99">
        <f t="shared" ref="I52:I57" si="4">G52/H52</f>
        <v>5</v>
      </c>
      <c r="J52" s="99">
        <v>1</v>
      </c>
      <c r="K52" s="99">
        <v>20</v>
      </c>
      <c r="L52" s="97">
        <v>320809.09999999998</v>
      </c>
      <c r="M52" s="97">
        <v>68352</v>
      </c>
      <c r="N52" s="107">
        <v>44771</v>
      </c>
      <c r="O52" s="101" t="s">
        <v>56</v>
      </c>
      <c r="P52" s="111"/>
      <c r="Q52" s="103"/>
      <c r="R52" s="102"/>
      <c r="S52" s="102"/>
      <c r="T52" s="103"/>
      <c r="U52" s="103"/>
      <c r="V52" s="103"/>
      <c r="W52" s="104"/>
      <c r="X52" s="104"/>
      <c r="Y52" s="105"/>
      <c r="Z52" s="105"/>
      <c r="AA52" s="103"/>
    </row>
    <row r="53" spans="1:27" s="106" customFormat="1" ht="25.35" customHeight="1">
      <c r="A53" s="95">
        <v>35</v>
      </c>
      <c r="B53" s="69" t="s">
        <v>36</v>
      </c>
      <c r="C53" s="96" t="s">
        <v>737</v>
      </c>
      <c r="D53" s="97">
        <v>108.5</v>
      </c>
      <c r="E53" s="66" t="s">
        <v>36</v>
      </c>
      <c r="F53" s="66" t="s">
        <v>36</v>
      </c>
      <c r="G53" s="97">
        <v>21</v>
      </c>
      <c r="H53" s="99">
        <v>1</v>
      </c>
      <c r="I53" s="99">
        <f t="shared" si="4"/>
        <v>21</v>
      </c>
      <c r="J53" s="99">
        <v>1</v>
      </c>
      <c r="K53" s="99">
        <v>12</v>
      </c>
      <c r="L53" s="97">
        <v>167648.70000000001</v>
      </c>
      <c r="M53" s="97">
        <v>26727</v>
      </c>
      <c r="N53" s="107">
        <v>44827</v>
      </c>
      <c r="O53" s="101" t="s">
        <v>56</v>
      </c>
      <c r="P53" s="102"/>
      <c r="Q53" s="93"/>
      <c r="R53" s="94"/>
      <c r="S53" s="93"/>
      <c r="T53" s="93"/>
      <c r="U53" s="104"/>
      <c r="V53" s="105"/>
      <c r="W53" s="105"/>
      <c r="X53" s="104"/>
      <c r="Y53" s="103"/>
    </row>
    <row r="54" spans="1:27" s="106" customFormat="1" ht="25.35" customHeight="1">
      <c r="A54" s="63">
        <v>36</v>
      </c>
      <c r="B54" s="69" t="s">
        <v>36</v>
      </c>
      <c r="C54" s="96" t="s">
        <v>51</v>
      </c>
      <c r="D54" s="97">
        <v>56</v>
      </c>
      <c r="E54" s="66" t="s">
        <v>36</v>
      </c>
      <c r="F54" s="66" t="s">
        <v>36</v>
      </c>
      <c r="G54" s="97">
        <v>14</v>
      </c>
      <c r="H54" s="99">
        <v>1</v>
      </c>
      <c r="I54" s="99">
        <f t="shared" si="4"/>
        <v>14</v>
      </c>
      <c r="J54" s="99">
        <v>1</v>
      </c>
      <c r="K54" s="99">
        <v>36</v>
      </c>
      <c r="L54" s="97">
        <v>188791.92</v>
      </c>
      <c r="M54" s="97">
        <v>46597</v>
      </c>
      <c r="N54" s="107">
        <v>44659</v>
      </c>
      <c r="O54" s="101" t="s">
        <v>41</v>
      </c>
      <c r="P54" s="102"/>
      <c r="Q54" s="93"/>
      <c r="R54" s="94"/>
      <c r="S54" s="93"/>
      <c r="T54" s="93"/>
      <c r="U54" s="104"/>
      <c r="V54" s="105"/>
      <c r="W54" s="105"/>
      <c r="X54" s="104"/>
      <c r="Y54" s="103"/>
    </row>
    <row r="55" spans="1:27" s="106" customFormat="1" ht="25.35" customHeight="1">
      <c r="A55" s="95">
        <v>37</v>
      </c>
      <c r="B55" s="95">
        <v>20</v>
      </c>
      <c r="C55" s="96" t="s">
        <v>792</v>
      </c>
      <c r="D55" s="97">
        <v>52</v>
      </c>
      <c r="E55" s="97">
        <v>685.43</v>
      </c>
      <c r="F55" s="98">
        <f>(D55-E55)/E55</f>
        <v>-0.92413521439096624</v>
      </c>
      <c r="G55" s="97">
        <v>10</v>
      </c>
      <c r="H55" s="97">
        <v>1</v>
      </c>
      <c r="I55" s="99">
        <f t="shared" si="4"/>
        <v>10</v>
      </c>
      <c r="J55" s="99">
        <v>1</v>
      </c>
      <c r="K55" s="99">
        <v>6</v>
      </c>
      <c r="L55" s="97">
        <v>103855.05</v>
      </c>
      <c r="M55" s="97">
        <v>16117</v>
      </c>
      <c r="N55" s="107">
        <v>44869</v>
      </c>
      <c r="O55" s="101" t="s">
        <v>41</v>
      </c>
      <c r="P55" s="102"/>
      <c r="Q55" s="93"/>
      <c r="R55" s="94"/>
      <c r="S55" s="93"/>
      <c r="T55" s="93"/>
      <c r="U55" s="104"/>
      <c r="V55" s="105"/>
      <c r="W55" s="105"/>
      <c r="X55" s="104"/>
      <c r="Y55" s="103"/>
    </row>
    <row r="56" spans="1:27" customFormat="1" ht="25.35" customHeight="1">
      <c r="A56" s="63">
        <v>38</v>
      </c>
      <c r="B56" s="122" t="s">
        <v>36</v>
      </c>
      <c r="C56" s="96" t="s">
        <v>734</v>
      </c>
      <c r="D56" s="97">
        <v>40</v>
      </c>
      <c r="E56" s="99" t="s">
        <v>36</v>
      </c>
      <c r="F56" s="99" t="s">
        <v>36</v>
      </c>
      <c r="G56" s="97">
        <v>9</v>
      </c>
      <c r="H56" s="99">
        <v>1</v>
      </c>
      <c r="I56" s="99">
        <f t="shared" si="4"/>
        <v>9</v>
      </c>
      <c r="J56" s="99">
        <v>1</v>
      </c>
      <c r="K56" s="99">
        <v>13</v>
      </c>
      <c r="L56" s="97">
        <v>119805.53</v>
      </c>
      <c r="M56" s="97">
        <v>18919</v>
      </c>
      <c r="N56" s="107">
        <v>44820</v>
      </c>
      <c r="O56" s="101" t="s">
        <v>37</v>
      </c>
      <c r="P56" s="130"/>
      <c r="Q56" s="134"/>
      <c r="R56" s="135"/>
      <c r="S56" s="134"/>
      <c r="T56" s="134"/>
      <c r="U56" s="131"/>
      <c r="V56" s="132"/>
      <c r="W56" s="132"/>
      <c r="X56" s="131"/>
      <c r="Y56" s="129"/>
    </row>
    <row r="57" spans="1:27" s="106" customFormat="1" ht="25.35" customHeight="1">
      <c r="A57" s="95">
        <v>39</v>
      </c>
      <c r="B57" s="95">
        <v>25</v>
      </c>
      <c r="C57" s="96" t="s">
        <v>757</v>
      </c>
      <c r="D57" s="97">
        <v>40</v>
      </c>
      <c r="E57" s="97">
        <v>240</v>
      </c>
      <c r="F57" s="98">
        <f>(D57-E57)/E57</f>
        <v>-0.83333333333333337</v>
      </c>
      <c r="G57" s="97">
        <v>10</v>
      </c>
      <c r="H57" s="99">
        <v>1</v>
      </c>
      <c r="I57" s="99">
        <f t="shared" si="4"/>
        <v>10</v>
      </c>
      <c r="J57" s="99">
        <v>1</v>
      </c>
      <c r="K57" s="99">
        <v>10</v>
      </c>
      <c r="L57" s="97">
        <v>16651.02</v>
      </c>
      <c r="M57" s="97">
        <v>2659</v>
      </c>
      <c r="N57" s="107">
        <v>44841</v>
      </c>
      <c r="O57" s="101" t="s">
        <v>37</v>
      </c>
      <c r="P57" s="102"/>
      <c r="Q57" s="93"/>
      <c r="R57" s="94"/>
      <c r="S57" s="93"/>
      <c r="T57" s="93"/>
      <c r="U57" s="104"/>
      <c r="V57" s="105"/>
      <c r="W57" s="105"/>
      <c r="X57" s="104"/>
      <c r="Y57" s="103"/>
    </row>
    <row r="58" spans="1:27" ht="25.35" customHeight="1">
      <c r="A58" s="41"/>
      <c r="B58" s="41"/>
      <c r="C58" s="52" t="s">
        <v>166</v>
      </c>
      <c r="D58" s="62">
        <f>SUM(D47:D57)</f>
        <v>231261.68499999997</v>
      </c>
      <c r="E58" s="124">
        <v>218935.30499999999</v>
      </c>
      <c r="F58" s="20">
        <f>(D58-E58)/E58</f>
        <v>5.6301472254554723E-2</v>
      </c>
      <c r="G58" s="62">
        <f>SUM(G47:G57)</f>
        <v>37752.5</v>
      </c>
      <c r="H58" s="62"/>
      <c r="I58" s="43"/>
      <c r="J58" s="119"/>
      <c r="K58" s="119"/>
      <c r="L58" s="45"/>
      <c r="M58" s="49"/>
      <c r="N58" s="46"/>
      <c r="O58" s="53"/>
      <c r="P58" s="61"/>
      <c r="U58" s="60"/>
    </row>
    <row r="59" spans="1:27" ht="23.1" customHeight="1"/>
    <row r="60" spans="1:27" ht="17.100000000000001" customHeight="1"/>
    <row r="76" spans="16:19" ht="12" customHeight="1"/>
    <row r="79" spans="16:19">
      <c r="S79" s="61"/>
    </row>
    <row r="80" spans="16:19">
      <c r="P80" s="61"/>
    </row>
    <row r="81" spans="21:21">
      <c r="U81" s="61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4E08-1E70-445A-8C96-D5276B34FBB8}">
  <sheetPr>
    <tabColor theme="0"/>
  </sheetPr>
  <dimension ref="A1:AA69"/>
  <sheetViews>
    <sheetView topLeftCell="A4" zoomScale="60" zoomScaleNormal="60" workbookViewId="0">
      <selection activeCell="K27" sqref="K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846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847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848</v>
      </c>
      <c r="E6" s="32" t="s">
        <v>840</v>
      </c>
      <c r="F6" s="156"/>
      <c r="G6" s="156" t="s">
        <v>848</v>
      </c>
      <c r="H6" s="156"/>
      <c r="I6" s="156"/>
      <c r="J6" s="162"/>
      <c r="K6" s="162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849</v>
      </c>
      <c r="E10" s="32" t="s">
        <v>841</v>
      </c>
      <c r="F10" s="156"/>
      <c r="G10" s="32" t="s">
        <v>849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customFormat="1" ht="25.35" customHeight="1">
      <c r="A13" s="63">
        <v>1</v>
      </c>
      <c r="B13" s="63">
        <v>3</v>
      </c>
      <c r="C13" s="68" t="s">
        <v>774</v>
      </c>
      <c r="D13" s="67">
        <v>35191.58</v>
      </c>
      <c r="E13" s="67">
        <v>45997.53</v>
      </c>
      <c r="F13" s="70">
        <f>(D13-E13)/E13</f>
        <v>-0.23492457094978789</v>
      </c>
      <c r="G13" s="67">
        <v>4954</v>
      </c>
      <c r="H13" s="66">
        <v>187</v>
      </c>
      <c r="I13" s="66">
        <f t="shared" ref="I13:I22" si="0">G13/H13</f>
        <v>26.491978609625669</v>
      </c>
      <c r="J13" s="66">
        <v>10</v>
      </c>
      <c r="K13" s="66">
        <v>8</v>
      </c>
      <c r="L13" s="67">
        <v>932760.67999999993</v>
      </c>
      <c r="M13" s="67">
        <v>133787</v>
      </c>
      <c r="N13" s="127">
        <v>44848</v>
      </c>
      <c r="O13" s="64" t="s">
        <v>775</v>
      </c>
      <c r="P13" s="136"/>
      <c r="Q13" s="137"/>
      <c r="R13" s="129"/>
      <c r="S13" s="132"/>
      <c r="T13" s="132"/>
      <c r="U13" s="129"/>
      <c r="V13" s="132"/>
      <c r="W13" s="129"/>
      <c r="X13" s="137"/>
    </row>
    <row r="14" spans="1:25" customFormat="1" ht="25.35" customHeight="1">
      <c r="A14" s="63">
        <v>2</v>
      </c>
      <c r="B14" s="63">
        <v>2</v>
      </c>
      <c r="C14" s="68" t="s">
        <v>837</v>
      </c>
      <c r="D14" s="67">
        <v>29307.24</v>
      </c>
      <c r="E14" s="67">
        <v>49131.839999999997</v>
      </c>
      <c r="F14" s="70">
        <f>(D14-E14)/E14</f>
        <v>-0.40349801676468855</v>
      </c>
      <c r="G14" s="67">
        <v>5693</v>
      </c>
      <c r="H14" s="66">
        <v>295</v>
      </c>
      <c r="I14" s="66">
        <f t="shared" si="0"/>
        <v>19.298305084745763</v>
      </c>
      <c r="J14" s="66">
        <v>29</v>
      </c>
      <c r="K14" s="66">
        <v>2</v>
      </c>
      <c r="L14" s="67">
        <v>78718.880000000005</v>
      </c>
      <c r="M14" s="67">
        <v>15141</v>
      </c>
      <c r="N14" s="127">
        <v>44890</v>
      </c>
      <c r="O14" s="64" t="s">
        <v>84</v>
      </c>
      <c r="P14" s="130"/>
      <c r="Q14" s="130"/>
      <c r="R14" s="129"/>
      <c r="S14" s="129"/>
      <c r="T14" s="129"/>
      <c r="U14" s="131"/>
      <c r="V14" s="132"/>
      <c r="W14" s="132"/>
      <c r="X14" s="132"/>
      <c r="Y14" s="129"/>
    </row>
    <row r="15" spans="1:25" customFormat="1" ht="25.35" customHeight="1">
      <c r="A15" s="63">
        <v>3</v>
      </c>
      <c r="B15" s="95" t="s">
        <v>34</v>
      </c>
      <c r="C15" s="96" t="s">
        <v>843</v>
      </c>
      <c r="D15" s="97">
        <v>28752.61</v>
      </c>
      <c r="E15" s="99" t="s">
        <v>36</v>
      </c>
      <c r="F15" s="99" t="s">
        <v>36</v>
      </c>
      <c r="G15" s="97">
        <v>4091</v>
      </c>
      <c r="H15" s="99">
        <v>145</v>
      </c>
      <c r="I15" s="99">
        <f t="shared" si="0"/>
        <v>28.213793103448275</v>
      </c>
      <c r="J15" s="99">
        <v>12</v>
      </c>
      <c r="K15" s="99">
        <v>1</v>
      </c>
      <c r="L15" s="97">
        <v>31376.52</v>
      </c>
      <c r="M15" s="97">
        <v>4464</v>
      </c>
      <c r="N15" s="107">
        <v>44897</v>
      </c>
      <c r="O15" s="101" t="s">
        <v>41</v>
      </c>
      <c r="P15" s="130"/>
      <c r="Q15" s="130"/>
      <c r="R15" s="129"/>
      <c r="S15" s="129"/>
      <c r="T15" s="129"/>
      <c r="U15" s="129"/>
      <c r="V15" s="129"/>
      <c r="W15" s="129"/>
      <c r="X15" s="132"/>
    </row>
    <row r="16" spans="1:25" customFormat="1" ht="25.35" customHeight="1">
      <c r="A16" s="63">
        <v>4</v>
      </c>
      <c r="B16" s="63">
        <v>1</v>
      </c>
      <c r="C16" s="68" t="s">
        <v>823</v>
      </c>
      <c r="D16" s="67">
        <v>27392.82</v>
      </c>
      <c r="E16" s="67">
        <v>58462.91</v>
      </c>
      <c r="F16" s="70">
        <f>(D16-E16)/E16</f>
        <v>-0.53144959770220135</v>
      </c>
      <c r="G16" s="67">
        <v>4281</v>
      </c>
      <c r="H16" s="66">
        <v>175</v>
      </c>
      <c r="I16" s="66">
        <f t="shared" si="0"/>
        <v>24.462857142857143</v>
      </c>
      <c r="J16" s="66">
        <v>12</v>
      </c>
      <c r="K16" s="66">
        <v>3</v>
      </c>
      <c r="L16" s="67">
        <v>178041.06</v>
      </c>
      <c r="M16" s="67">
        <v>28058</v>
      </c>
      <c r="N16" s="127">
        <v>44883</v>
      </c>
      <c r="O16" s="64" t="s">
        <v>824</v>
      </c>
      <c r="P16" s="130"/>
      <c r="Q16" s="130"/>
      <c r="R16" s="129"/>
      <c r="S16" s="129"/>
      <c r="T16" s="129"/>
      <c r="U16" s="129"/>
      <c r="V16" s="129"/>
      <c r="W16" s="129"/>
      <c r="X16" s="132"/>
    </row>
    <row r="17" spans="1:27" customFormat="1" ht="25.35" customHeight="1">
      <c r="A17" s="63">
        <v>5</v>
      </c>
      <c r="B17" s="63">
        <v>4</v>
      </c>
      <c r="C17" s="68" t="s">
        <v>805</v>
      </c>
      <c r="D17" s="67">
        <v>17565.18</v>
      </c>
      <c r="E17" s="67">
        <v>31756.29</v>
      </c>
      <c r="F17" s="70">
        <f>(D17-E17)/E17</f>
        <v>-0.44687556386467059</v>
      </c>
      <c r="G17" s="67">
        <v>2583</v>
      </c>
      <c r="H17" s="69">
        <v>143</v>
      </c>
      <c r="I17" s="66">
        <f t="shared" si="0"/>
        <v>18.062937062937063</v>
      </c>
      <c r="J17" s="66">
        <v>13</v>
      </c>
      <c r="K17" s="66">
        <v>4</v>
      </c>
      <c r="L17" s="67">
        <v>247639</v>
      </c>
      <c r="M17" s="67">
        <v>34121</v>
      </c>
      <c r="N17" s="127">
        <v>44876</v>
      </c>
      <c r="O17" s="64" t="s">
        <v>84</v>
      </c>
      <c r="P17" s="130"/>
      <c r="Q17" s="130"/>
      <c r="R17" s="129"/>
      <c r="S17" s="129"/>
      <c r="T17" s="129"/>
      <c r="U17" s="129"/>
      <c r="V17" s="129"/>
      <c r="W17" s="129"/>
      <c r="X17" s="132"/>
    </row>
    <row r="18" spans="1:27" s="106" customFormat="1" ht="25.35" customHeight="1">
      <c r="A18" s="63">
        <v>6</v>
      </c>
      <c r="B18" s="63">
        <v>5</v>
      </c>
      <c r="C18" s="68" t="s">
        <v>825</v>
      </c>
      <c r="D18" s="67">
        <v>17287.73</v>
      </c>
      <c r="E18" s="67">
        <v>25014.47</v>
      </c>
      <c r="F18" s="70">
        <f>(D18-E18)/E18</f>
        <v>-0.30889081399685869</v>
      </c>
      <c r="G18" s="67">
        <v>2755</v>
      </c>
      <c r="H18" s="66">
        <v>98</v>
      </c>
      <c r="I18" s="66">
        <f t="shared" si="0"/>
        <v>28.112244897959183</v>
      </c>
      <c r="J18" s="66">
        <v>11</v>
      </c>
      <c r="K18" s="66">
        <v>3</v>
      </c>
      <c r="L18" s="67">
        <v>77741.59</v>
      </c>
      <c r="M18" s="67">
        <v>12645</v>
      </c>
      <c r="N18" s="127">
        <v>44883</v>
      </c>
      <c r="O18" s="64" t="s">
        <v>84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63">
        <v>7</v>
      </c>
      <c r="B19" s="63" t="s">
        <v>34</v>
      </c>
      <c r="C19" s="68" t="s">
        <v>852</v>
      </c>
      <c r="D19" s="67">
        <v>15381.33</v>
      </c>
      <c r="E19" s="66" t="s">
        <v>36</v>
      </c>
      <c r="F19" s="66" t="s">
        <v>36</v>
      </c>
      <c r="G19" s="67">
        <v>2454</v>
      </c>
      <c r="H19" s="66">
        <v>175</v>
      </c>
      <c r="I19" s="66">
        <f t="shared" si="0"/>
        <v>14.022857142857143</v>
      </c>
      <c r="J19" s="66">
        <v>16</v>
      </c>
      <c r="K19" s="66">
        <v>1</v>
      </c>
      <c r="L19" s="67">
        <v>15381.33</v>
      </c>
      <c r="M19" s="67">
        <v>2454</v>
      </c>
      <c r="N19" s="127">
        <v>44897</v>
      </c>
      <c r="O19" s="64" t="s">
        <v>853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customFormat="1" ht="25.35" customHeight="1">
      <c r="A20" s="63">
        <v>8</v>
      </c>
      <c r="B20" s="95">
        <v>7</v>
      </c>
      <c r="C20" s="96" t="s">
        <v>793</v>
      </c>
      <c r="D20" s="97">
        <v>9608.1</v>
      </c>
      <c r="E20" s="97">
        <v>10090.94</v>
      </c>
      <c r="F20" s="98">
        <f>(D20-E20)/E20</f>
        <v>-4.7848862444925859E-2</v>
      </c>
      <c r="G20" s="97">
        <v>1935</v>
      </c>
      <c r="H20" s="99">
        <v>146</v>
      </c>
      <c r="I20" s="99">
        <f t="shared" si="0"/>
        <v>13.253424657534246</v>
      </c>
      <c r="J20" s="99">
        <v>11</v>
      </c>
      <c r="K20" s="99">
        <v>5</v>
      </c>
      <c r="L20" s="97">
        <v>171084.11</v>
      </c>
      <c r="M20" s="97">
        <v>33537</v>
      </c>
      <c r="N20" s="107">
        <v>44869</v>
      </c>
      <c r="O20" s="101" t="s">
        <v>142</v>
      </c>
      <c r="P20" s="130"/>
      <c r="Q20" s="130"/>
      <c r="R20" s="129"/>
      <c r="S20" s="129"/>
      <c r="T20" s="129"/>
      <c r="U20" s="129"/>
      <c r="V20" s="129"/>
      <c r="W20" s="129"/>
      <c r="X20" s="132"/>
    </row>
    <row r="21" spans="1:27" s="106" customFormat="1" ht="25.35" customHeight="1">
      <c r="A21" s="63">
        <v>9</v>
      </c>
      <c r="B21" s="63">
        <v>8</v>
      </c>
      <c r="C21" s="68" t="s">
        <v>786</v>
      </c>
      <c r="D21" s="67">
        <v>8317.94</v>
      </c>
      <c r="E21" s="67">
        <v>8759.4599999999991</v>
      </c>
      <c r="F21" s="70">
        <f>(D21-E21)/E21</f>
        <v>-5.040493363746152E-2</v>
      </c>
      <c r="G21" s="67">
        <v>1198</v>
      </c>
      <c r="H21" s="66">
        <v>29</v>
      </c>
      <c r="I21" s="66">
        <f t="shared" si="0"/>
        <v>41.310344827586206</v>
      </c>
      <c r="J21" s="66">
        <v>5</v>
      </c>
      <c r="K21" s="66">
        <v>7</v>
      </c>
      <c r="L21" s="67">
        <v>173905.81</v>
      </c>
      <c r="M21" s="67">
        <v>27349</v>
      </c>
      <c r="N21" s="127">
        <v>44855</v>
      </c>
      <c r="O21" s="64" t="s">
        <v>139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customFormat="1" ht="24.75" customHeight="1">
      <c r="A22" s="63">
        <v>10</v>
      </c>
      <c r="B22" s="95">
        <v>6</v>
      </c>
      <c r="C22" s="96" t="s">
        <v>830</v>
      </c>
      <c r="D22" s="97">
        <v>5989.61</v>
      </c>
      <c r="E22" s="97">
        <v>11130.72</v>
      </c>
      <c r="F22" s="98">
        <f>(D22-E22)/E22</f>
        <v>-0.46188476576537724</v>
      </c>
      <c r="G22" s="97">
        <v>977</v>
      </c>
      <c r="H22" s="99">
        <v>73</v>
      </c>
      <c r="I22" s="99">
        <f t="shared" si="0"/>
        <v>13.383561643835616</v>
      </c>
      <c r="J22" s="99">
        <v>9</v>
      </c>
      <c r="K22" s="99">
        <v>2</v>
      </c>
      <c r="L22" s="97">
        <v>17587.080000000002</v>
      </c>
      <c r="M22" s="97">
        <v>3108</v>
      </c>
      <c r="N22" s="107">
        <v>44890</v>
      </c>
      <c r="O22" s="101" t="s">
        <v>41</v>
      </c>
      <c r="P22" s="130"/>
      <c r="Q22" s="134"/>
      <c r="R22" s="135"/>
      <c r="S22" s="134"/>
      <c r="T22" s="134"/>
      <c r="U22" s="131"/>
      <c r="V22" s="132"/>
      <c r="W22" s="132"/>
      <c r="X22" s="131"/>
      <c r="Y22" s="129"/>
    </row>
    <row r="23" spans="1:27" s="106" customFormat="1" ht="25.35" customHeight="1">
      <c r="A23" s="95"/>
      <c r="B23" s="76"/>
      <c r="C23" s="52" t="s">
        <v>52</v>
      </c>
      <c r="D23" s="124">
        <f>SUM(D13:D22)</f>
        <v>194794.13999999998</v>
      </c>
      <c r="E23" s="124">
        <v>254231.83</v>
      </c>
      <c r="F23" s="125">
        <f>(D23-E23)/E23</f>
        <v>-0.23379326656304211</v>
      </c>
      <c r="G23" s="124">
        <f>SUM(G13:G22)</f>
        <v>30921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63">
        <v>11</v>
      </c>
      <c r="B25" s="95" t="s">
        <v>34</v>
      </c>
      <c r="C25" s="68" t="s">
        <v>854</v>
      </c>
      <c r="D25" s="67">
        <v>4196.93</v>
      </c>
      <c r="E25" s="66" t="s">
        <v>36</v>
      </c>
      <c r="F25" s="66" t="s">
        <v>36</v>
      </c>
      <c r="G25" s="67">
        <v>855</v>
      </c>
      <c r="H25" s="66">
        <v>25</v>
      </c>
      <c r="I25" s="66">
        <f>G25/H25</f>
        <v>34.200000000000003</v>
      </c>
      <c r="J25" s="66">
        <v>7</v>
      </c>
      <c r="K25" s="66">
        <v>1</v>
      </c>
      <c r="L25" s="67">
        <v>4196.93</v>
      </c>
      <c r="M25" s="67">
        <v>855</v>
      </c>
      <c r="N25" s="107">
        <v>44897</v>
      </c>
      <c r="O25" s="101" t="s">
        <v>139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customFormat="1" ht="25.35" customHeight="1">
      <c r="A26" s="63">
        <v>12</v>
      </c>
      <c r="B26" s="63">
        <v>10</v>
      </c>
      <c r="C26" s="68" t="s">
        <v>834</v>
      </c>
      <c r="D26" s="67">
        <v>4000.92</v>
      </c>
      <c r="E26" s="67">
        <v>5261.33</v>
      </c>
      <c r="F26" s="70">
        <f>(D26-E26)/E26</f>
        <v>-0.23956109956988059</v>
      </c>
      <c r="G26" s="67">
        <v>767</v>
      </c>
      <c r="H26" s="66">
        <v>37</v>
      </c>
      <c r="I26" s="66">
        <f t="shared" ref="I26:I27" si="1">G26/H26</f>
        <v>20.72972972972973</v>
      </c>
      <c r="J26" s="66">
        <v>7</v>
      </c>
      <c r="K26" s="66">
        <v>3</v>
      </c>
      <c r="L26" s="67">
        <v>16713.07</v>
      </c>
      <c r="M26" s="67">
        <v>3241</v>
      </c>
      <c r="N26" s="127">
        <v>44883</v>
      </c>
      <c r="O26" s="64" t="s">
        <v>835</v>
      </c>
      <c r="P26" s="130"/>
      <c r="Q26" s="134"/>
      <c r="R26" s="135"/>
      <c r="S26" s="134"/>
      <c r="T26" s="134"/>
      <c r="U26" s="131"/>
      <c r="V26" s="132"/>
      <c r="W26" s="132"/>
      <c r="X26" s="131"/>
      <c r="Y26" s="129"/>
    </row>
    <row r="27" spans="1:27" customFormat="1" ht="25.35" customHeight="1">
      <c r="A27" s="63">
        <v>13</v>
      </c>
      <c r="B27" s="63" t="s">
        <v>34</v>
      </c>
      <c r="C27" s="68" t="s">
        <v>866</v>
      </c>
      <c r="D27" s="67">
        <v>2236.4</v>
      </c>
      <c r="E27" s="66" t="s">
        <v>36</v>
      </c>
      <c r="F27" s="66" t="s">
        <v>36</v>
      </c>
      <c r="G27" s="67">
        <v>371</v>
      </c>
      <c r="H27" s="66">
        <v>15</v>
      </c>
      <c r="I27" s="66">
        <f t="shared" si="1"/>
        <v>24.733333333333334</v>
      </c>
      <c r="J27" s="66">
        <v>9</v>
      </c>
      <c r="K27" s="66">
        <v>2</v>
      </c>
      <c r="L27" s="67">
        <v>2236.4</v>
      </c>
      <c r="M27" s="67">
        <v>371</v>
      </c>
      <c r="N27" s="127">
        <v>44896</v>
      </c>
      <c r="O27" s="64" t="s">
        <v>570</v>
      </c>
      <c r="P27" s="130"/>
      <c r="Q27" s="134"/>
      <c r="R27" s="135"/>
      <c r="S27" s="134"/>
      <c r="T27" s="134"/>
      <c r="U27" s="131"/>
      <c r="V27" s="132"/>
      <c r="W27" s="132"/>
      <c r="X27" s="131"/>
      <c r="Y27" s="129"/>
    </row>
    <row r="28" spans="1:27" customFormat="1" ht="25.35" customHeight="1">
      <c r="A28" s="63">
        <v>14</v>
      </c>
      <c r="B28" s="95">
        <v>9</v>
      </c>
      <c r="C28" s="96" t="s">
        <v>831</v>
      </c>
      <c r="D28" s="97">
        <v>2028.98</v>
      </c>
      <c r="E28" s="97">
        <v>8626.34</v>
      </c>
      <c r="F28" s="98">
        <f>(D28-E28)/E28</f>
        <v>-0.76479248441401571</v>
      </c>
      <c r="G28" s="97">
        <v>343</v>
      </c>
      <c r="H28" s="99">
        <v>30</v>
      </c>
      <c r="I28" s="99">
        <f>G28/H28</f>
        <v>11.433333333333334</v>
      </c>
      <c r="J28" s="99">
        <v>7</v>
      </c>
      <c r="K28" s="99">
        <v>2</v>
      </c>
      <c r="L28" s="67">
        <v>11225.81</v>
      </c>
      <c r="M28" s="67">
        <v>2080</v>
      </c>
      <c r="N28" s="107">
        <v>44890</v>
      </c>
      <c r="O28" s="101" t="s">
        <v>56</v>
      </c>
      <c r="P28" s="130"/>
      <c r="Q28" s="134"/>
      <c r="R28" s="135"/>
      <c r="S28" s="134"/>
      <c r="T28" s="134"/>
      <c r="U28" s="131"/>
      <c r="V28" s="132"/>
      <c r="W28" s="132"/>
      <c r="X28" s="131"/>
      <c r="Y28" s="129"/>
    </row>
    <row r="29" spans="1:27" customFormat="1" ht="25.35" customHeight="1">
      <c r="A29" s="63">
        <v>15</v>
      </c>
      <c r="B29" s="95">
        <v>11</v>
      </c>
      <c r="C29" s="96" t="s">
        <v>842</v>
      </c>
      <c r="D29" s="97">
        <v>1408</v>
      </c>
      <c r="E29" s="97">
        <v>4956</v>
      </c>
      <c r="F29" s="98">
        <f>(D29-E29)/E29</f>
        <v>-0.71589991928974983</v>
      </c>
      <c r="G29" s="97">
        <v>258</v>
      </c>
      <c r="H29" s="99" t="s">
        <v>36</v>
      </c>
      <c r="I29" s="99" t="s">
        <v>36</v>
      </c>
      <c r="J29" s="99">
        <v>8</v>
      </c>
      <c r="K29" s="99">
        <v>2</v>
      </c>
      <c r="L29" s="97">
        <v>6364</v>
      </c>
      <c r="M29" s="97">
        <v>1201</v>
      </c>
      <c r="N29" s="107">
        <v>44890</v>
      </c>
      <c r="O29" s="101" t="s">
        <v>47</v>
      </c>
      <c r="P29" s="128"/>
      <c r="Q29" s="129"/>
      <c r="R29" s="130"/>
      <c r="S29" s="130"/>
      <c r="T29" s="129"/>
      <c r="U29" s="129"/>
      <c r="V29" s="129"/>
      <c r="W29" s="131"/>
      <c r="X29" s="131"/>
      <c r="Y29" s="132"/>
      <c r="Z29" s="132"/>
      <c r="AA29" s="129"/>
    </row>
    <row r="30" spans="1:27" s="106" customFormat="1" ht="25.35" customHeight="1">
      <c r="A30" s="63">
        <v>16</v>
      </c>
      <c r="B30" s="95">
        <v>16</v>
      </c>
      <c r="C30" s="96" t="s">
        <v>832</v>
      </c>
      <c r="D30" s="97">
        <v>1253.49</v>
      </c>
      <c r="E30" s="97">
        <v>2587.0700000000002</v>
      </c>
      <c r="F30" s="98">
        <f>(D30-E30)/E30</f>
        <v>-0.5154789008414925</v>
      </c>
      <c r="G30" s="97">
        <v>252</v>
      </c>
      <c r="H30" s="99">
        <v>16</v>
      </c>
      <c r="I30" s="99">
        <f t="shared" ref="I30:I38" si="2">G30/H30</f>
        <v>15.75</v>
      </c>
      <c r="J30" s="99">
        <v>10</v>
      </c>
      <c r="K30" s="99">
        <v>3</v>
      </c>
      <c r="L30" s="97">
        <v>6056.78</v>
      </c>
      <c r="M30" s="97">
        <v>1249</v>
      </c>
      <c r="N30" s="107">
        <v>44883</v>
      </c>
      <c r="O30" s="101" t="s">
        <v>82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customFormat="1" ht="25.35" customHeight="1">
      <c r="A31" s="63">
        <v>17</v>
      </c>
      <c r="B31" s="95" t="s">
        <v>34</v>
      </c>
      <c r="C31" s="68" t="s">
        <v>851</v>
      </c>
      <c r="D31" s="67">
        <v>1235.4000000000001</v>
      </c>
      <c r="E31" s="66" t="s">
        <v>36</v>
      </c>
      <c r="F31" s="66" t="s">
        <v>36</v>
      </c>
      <c r="G31" s="67">
        <v>243</v>
      </c>
      <c r="H31" s="66">
        <v>26</v>
      </c>
      <c r="I31" s="66">
        <f t="shared" si="2"/>
        <v>9.3461538461538467</v>
      </c>
      <c r="J31" s="66">
        <v>4</v>
      </c>
      <c r="K31" s="66">
        <v>1</v>
      </c>
      <c r="L31" s="67">
        <v>1235.4000000000001</v>
      </c>
      <c r="M31" s="67">
        <v>243</v>
      </c>
      <c r="N31" s="127">
        <v>44897</v>
      </c>
      <c r="O31" s="64" t="s">
        <v>286</v>
      </c>
      <c r="P31" s="130"/>
      <c r="Q31" s="134"/>
      <c r="R31" s="135"/>
      <c r="S31" s="134"/>
      <c r="T31" s="134"/>
      <c r="U31" s="131"/>
      <c r="V31" s="132"/>
      <c r="W31" s="132"/>
      <c r="X31" s="131"/>
      <c r="Y31" s="129"/>
    </row>
    <row r="32" spans="1:27" customFormat="1" ht="25.35" customHeight="1">
      <c r="A32" s="63">
        <v>18</v>
      </c>
      <c r="B32" s="95" t="s">
        <v>34</v>
      </c>
      <c r="C32" s="68" t="s">
        <v>868</v>
      </c>
      <c r="D32" s="67">
        <v>1113.0250000000001</v>
      </c>
      <c r="E32" s="66" t="s">
        <v>36</v>
      </c>
      <c r="F32" s="66" t="s">
        <v>36</v>
      </c>
      <c r="G32" s="67">
        <v>196</v>
      </c>
      <c r="H32" s="66">
        <v>13</v>
      </c>
      <c r="I32" s="66">
        <f t="shared" si="2"/>
        <v>15.076923076923077</v>
      </c>
      <c r="J32" s="66">
        <v>7</v>
      </c>
      <c r="K32" s="66">
        <v>2</v>
      </c>
      <c r="L32" s="67">
        <v>1113.0250000000001</v>
      </c>
      <c r="M32" s="67">
        <v>196</v>
      </c>
      <c r="N32" s="127">
        <v>44896</v>
      </c>
      <c r="O32" s="64" t="s">
        <v>570</v>
      </c>
      <c r="P32" s="130"/>
      <c r="Q32" s="134"/>
      <c r="R32" s="135"/>
      <c r="S32" s="134"/>
      <c r="T32" s="134"/>
      <c r="U32" s="131"/>
      <c r="V32" s="132"/>
      <c r="W32" s="132"/>
      <c r="X32" s="131"/>
      <c r="Y32" s="129"/>
    </row>
    <row r="33" spans="1:27" s="106" customFormat="1" ht="25.35" customHeight="1">
      <c r="A33" s="63">
        <v>19</v>
      </c>
      <c r="B33" s="95">
        <v>17</v>
      </c>
      <c r="C33" s="96" t="s">
        <v>820</v>
      </c>
      <c r="D33" s="97">
        <v>1053.31</v>
      </c>
      <c r="E33" s="97">
        <v>2047.11</v>
      </c>
      <c r="F33" s="98">
        <f t="shared" ref="F33" si="3">(D33-E33)/E33</f>
        <v>-0.48546487487238105</v>
      </c>
      <c r="G33" s="97">
        <v>210</v>
      </c>
      <c r="H33" s="99">
        <v>40</v>
      </c>
      <c r="I33" s="99">
        <f t="shared" si="2"/>
        <v>5.25</v>
      </c>
      <c r="J33" s="99">
        <v>5</v>
      </c>
      <c r="K33" s="99">
        <v>4</v>
      </c>
      <c r="L33" s="97">
        <v>28939.81</v>
      </c>
      <c r="M33" s="97">
        <v>5634</v>
      </c>
      <c r="N33" s="107">
        <v>44876</v>
      </c>
      <c r="O33" s="101" t="s">
        <v>821</v>
      </c>
      <c r="P33" s="111"/>
      <c r="Q33" s="103"/>
      <c r="R33" s="102"/>
      <c r="S33" s="102"/>
      <c r="T33" s="103"/>
      <c r="U33" s="103"/>
      <c r="V33" s="103"/>
      <c r="W33" s="104"/>
      <c r="X33" s="104"/>
      <c r="Y33" s="105"/>
      <c r="Z33" s="105"/>
      <c r="AA33" s="103"/>
    </row>
    <row r="34" spans="1:27" s="106" customFormat="1" ht="25.35" customHeight="1">
      <c r="A34" s="63">
        <v>20</v>
      </c>
      <c r="B34" s="95">
        <v>20</v>
      </c>
      <c r="C34" s="96" t="s">
        <v>701</v>
      </c>
      <c r="D34" s="97">
        <v>938</v>
      </c>
      <c r="E34" s="97">
        <v>418.1</v>
      </c>
      <c r="F34" s="98">
        <f>(D34-E34)/E34</f>
        <v>1.2434824204735708</v>
      </c>
      <c r="G34" s="97">
        <v>175</v>
      </c>
      <c r="H34" s="99">
        <v>2</v>
      </c>
      <c r="I34" s="99">
        <f t="shared" si="2"/>
        <v>87.5</v>
      </c>
      <c r="J34" s="99">
        <v>2</v>
      </c>
      <c r="K34" s="99">
        <v>16</v>
      </c>
      <c r="L34" s="97">
        <v>644211.82999999996</v>
      </c>
      <c r="M34" s="97">
        <v>99030</v>
      </c>
      <c r="N34" s="107">
        <v>44792</v>
      </c>
      <c r="O34" s="101" t="s">
        <v>142</v>
      </c>
      <c r="P34" s="111"/>
      <c r="Q34" s="103"/>
      <c r="R34" s="102"/>
      <c r="S34" s="102"/>
      <c r="T34" s="103"/>
      <c r="U34" s="103"/>
      <c r="V34" s="103"/>
      <c r="W34" s="104"/>
      <c r="X34" s="104"/>
      <c r="Y34" s="105"/>
      <c r="Z34" s="105"/>
      <c r="AA34" s="103"/>
    </row>
    <row r="35" spans="1:27" s="106" customFormat="1" ht="25.35" customHeight="1">
      <c r="A35" s="95"/>
      <c r="B35" s="76"/>
      <c r="C35" s="52" t="s">
        <v>66</v>
      </c>
      <c r="D35" s="124">
        <f>SUM(D23:D34)</f>
        <v>214258.59499999997</v>
      </c>
      <c r="E35" s="124">
        <v>280483.52</v>
      </c>
      <c r="F35" s="125">
        <f>(D35-E35)/E35</f>
        <v>-0.23610986128525499</v>
      </c>
      <c r="G35" s="126">
        <f>SUM(G23:G34)</f>
        <v>34591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63">
        <v>12</v>
      </c>
      <c r="C37" s="68" t="s">
        <v>836</v>
      </c>
      <c r="D37" s="67">
        <v>919.9</v>
      </c>
      <c r="E37" s="67">
        <v>4476.7</v>
      </c>
      <c r="F37" s="98">
        <f>(D37-E37)/E37</f>
        <v>-0.79451381598052129</v>
      </c>
      <c r="G37" s="67">
        <v>140</v>
      </c>
      <c r="H37" s="66">
        <v>14</v>
      </c>
      <c r="I37" s="66">
        <f t="shared" si="2"/>
        <v>10</v>
      </c>
      <c r="J37" s="66">
        <v>1</v>
      </c>
      <c r="K37" s="66">
        <v>3</v>
      </c>
      <c r="L37" s="67">
        <v>14548.34</v>
      </c>
      <c r="M37" s="67">
        <v>2368</v>
      </c>
      <c r="N37" s="127">
        <v>44883</v>
      </c>
      <c r="O37" s="64" t="s">
        <v>84</v>
      </c>
      <c r="P37" s="111"/>
      <c r="Q37" s="103"/>
      <c r="R37" s="102"/>
      <c r="S37" s="102"/>
      <c r="T37" s="103"/>
      <c r="U37" s="103"/>
      <c r="V37" s="103"/>
      <c r="W37" s="104"/>
      <c r="X37" s="104"/>
      <c r="Y37" s="105"/>
      <c r="Z37" s="105"/>
      <c r="AA37" s="103"/>
    </row>
    <row r="38" spans="1:27" customFormat="1" ht="25.35" customHeight="1">
      <c r="A38" s="63">
        <v>22</v>
      </c>
      <c r="B38" s="63">
        <v>13</v>
      </c>
      <c r="C38" s="68" t="s">
        <v>792</v>
      </c>
      <c r="D38" s="67">
        <v>685.43</v>
      </c>
      <c r="E38" s="67">
        <v>4005</v>
      </c>
      <c r="F38" s="70">
        <f>(D38-E38)/E38</f>
        <v>-0.82885642946317106</v>
      </c>
      <c r="G38" s="67">
        <v>111</v>
      </c>
      <c r="H38" s="67">
        <v>12</v>
      </c>
      <c r="I38" s="66">
        <f t="shared" si="2"/>
        <v>9.25</v>
      </c>
      <c r="J38" s="66">
        <v>5</v>
      </c>
      <c r="K38" s="66">
        <v>5</v>
      </c>
      <c r="L38" s="67">
        <v>103803.05</v>
      </c>
      <c r="M38" s="67">
        <v>16107</v>
      </c>
      <c r="N38" s="127">
        <v>44869</v>
      </c>
      <c r="O38" s="64" t="s">
        <v>41</v>
      </c>
      <c r="P38" s="130"/>
      <c r="Q38" s="134"/>
      <c r="R38" s="135"/>
      <c r="S38" s="134"/>
      <c r="T38" s="134"/>
      <c r="U38" s="131"/>
      <c r="V38" s="132"/>
      <c r="W38" s="132"/>
      <c r="X38" s="131"/>
      <c r="Y38" s="129"/>
    </row>
    <row r="39" spans="1:27" s="106" customFormat="1" ht="25.35" customHeight="1">
      <c r="A39" s="63">
        <v>23</v>
      </c>
      <c r="B39" s="63">
        <v>14</v>
      </c>
      <c r="C39" s="68" t="s">
        <v>845</v>
      </c>
      <c r="D39" s="67">
        <v>604</v>
      </c>
      <c r="E39" s="67">
        <v>2790.65</v>
      </c>
      <c r="F39" s="70">
        <f>(D39-E39)/E39</f>
        <v>-0.78356296920072388</v>
      </c>
      <c r="G39" s="67">
        <v>104</v>
      </c>
      <c r="H39" s="66">
        <v>6</v>
      </c>
      <c r="I39" s="66">
        <f>G39/H39</f>
        <v>17.333333333333332</v>
      </c>
      <c r="J39" s="66">
        <v>3</v>
      </c>
      <c r="K39" s="66">
        <v>2</v>
      </c>
      <c r="L39" s="67">
        <v>3394.65</v>
      </c>
      <c r="M39" s="67">
        <v>639</v>
      </c>
      <c r="N39" s="127">
        <v>44890</v>
      </c>
      <c r="O39" s="64" t="s">
        <v>139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customFormat="1" ht="25.35" customHeight="1">
      <c r="A40" s="63">
        <v>24</v>
      </c>
      <c r="B40" s="63">
        <v>19</v>
      </c>
      <c r="C40" s="68" t="s">
        <v>676</v>
      </c>
      <c r="D40" s="67">
        <v>476.28</v>
      </c>
      <c r="E40" s="67">
        <v>489.68</v>
      </c>
      <c r="F40" s="70">
        <f>(D40-E40)/E40</f>
        <v>-2.7364809671622352E-2</v>
      </c>
      <c r="G40" s="67">
        <v>90</v>
      </c>
      <c r="H40" s="66">
        <v>5</v>
      </c>
      <c r="I40" s="66">
        <f>G40/H40</f>
        <v>18</v>
      </c>
      <c r="J40" s="66">
        <v>1</v>
      </c>
      <c r="K40" s="66">
        <v>19</v>
      </c>
      <c r="L40" s="67">
        <v>320697.32</v>
      </c>
      <c r="M40" s="67">
        <v>68332</v>
      </c>
      <c r="N40" s="127">
        <v>44771</v>
      </c>
      <c r="O40" s="64" t="s">
        <v>56</v>
      </c>
      <c r="P40" s="130"/>
      <c r="Q40" s="134"/>
      <c r="R40" s="135"/>
      <c r="S40" s="134"/>
      <c r="T40" s="134"/>
      <c r="U40" s="131"/>
      <c r="V40" s="132"/>
      <c r="W40" s="132"/>
      <c r="X40" s="131"/>
      <c r="Y40" s="129"/>
    </row>
    <row r="41" spans="1:27" customFormat="1" ht="25.35" customHeight="1">
      <c r="A41" s="63">
        <v>25</v>
      </c>
      <c r="B41" s="63" t="s">
        <v>34</v>
      </c>
      <c r="C41" s="68" t="s">
        <v>867</v>
      </c>
      <c r="D41" s="67">
        <v>426.2</v>
      </c>
      <c r="E41" s="99" t="s">
        <v>36</v>
      </c>
      <c r="F41" s="99" t="s">
        <v>36</v>
      </c>
      <c r="G41" s="67">
        <v>74.5</v>
      </c>
      <c r="H41" s="66">
        <v>8</v>
      </c>
      <c r="I41" s="66">
        <f>G41/H41</f>
        <v>9.3125</v>
      </c>
      <c r="J41" s="66">
        <v>8</v>
      </c>
      <c r="K41" s="66">
        <v>2</v>
      </c>
      <c r="L41" s="67">
        <v>426.2</v>
      </c>
      <c r="M41" s="67">
        <v>74.5</v>
      </c>
      <c r="N41" s="127">
        <v>44896</v>
      </c>
      <c r="O41" s="64" t="s">
        <v>570</v>
      </c>
      <c r="P41" s="130"/>
      <c r="Q41" s="134"/>
      <c r="R41" s="135"/>
      <c r="S41" s="134"/>
      <c r="T41" s="134"/>
      <c r="U41" s="131"/>
      <c r="V41" s="132"/>
      <c r="W41" s="132"/>
      <c r="X41" s="131"/>
      <c r="Y41" s="129"/>
    </row>
    <row r="42" spans="1:27" customFormat="1" ht="25.35" customHeight="1">
      <c r="A42" s="63">
        <v>26</v>
      </c>
      <c r="B42" s="95" t="s">
        <v>34</v>
      </c>
      <c r="C42" s="96" t="s">
        <v>850</v>
      </c>
      <c r="D42" s="99">
        <v>421.7</v>
      </c>
      <c r="E42" s="99" t="s">
        <v>36</v>
      </c>
      <c r="F42" s="99" t="s">
        <v>36</v>
      </c>
      <c r="G42" s="97">
        <v>100</v>
      </c>
      <c r="H42" s="99">
        <v>13</v>
      </c>
      <c r="I42" s="99">
        <f>G42/H42</f>
        <v>7.6923076923076925</v>
      </c>
      <c r="J42" s="99">
        <v>7</v>
      </c>
      <c r="K42" s="99">
        <v>1</v>
      </c>
      <c r="L42" s="99">
        <v>421.7</v>
      </c>
      <c r="M42" s="97">
        <v>100</v>
      </c>
      <c r="N42" s="107">
        <v>44897</v>
      </c>
      <c r="O42" s="101" t="s">
        <v>82</v>
      </c>
      <c r="P42" s="130"/>
      <c r="Q42" s="134"/>
      <c r="R42" s="135"/>
      <c r="S42" s="134"/>
      <c r="T42" s="134"/>
      <c r="U42" s="131"/>
      <c r="V42" s="132"/>
      <c r="W42" s="132"/>
      <c r="X42" s="131"/>
      <c r="Y42" s="129"/>
    </row>
    <row r="43" spans="1:27" customFormat="1" ht="25.35" customHeight="1">
      <c r="A43" s="63">
        <v>27</v>
      </c>
      <c r="B43" s="95" t="s">
        <v>34</v>
      </c>
      <c r="C43" s="96" t="s">
        <v>857</v>
      </c>
      <c r="D43" s="99">
        <v>737</v>
      </c>
      <c r="E43" s="99" t="s">
        <v>36</v>
      </c>
      <c r="F43" s="99" t="s">
        <v>36</v>
      </c>
      <c r="G43" s="97">
        <v>117</v>
      </c>
      <c r="H43" s="66" t="s">
        <v>36</v>
      </c>
      <c r="I43" s="66" t="s">
        <v>36</v>
      </c>
      <c r="J43" s="99">
        <v>12</v>
      </c>
      <c r="K43" s="99">
        <v>1</v>
      </c>
      <c r="L43" s="99">
        <v>737</v>
      </c>
      <c r="M43" s="97">
        <v>117</v>
      </c>
      <c r="N43" s="107">
        <v>44897</v>
      </c>
      <c r="O43" s="101" t="s">
        <v>858</v>
      </c>
      <c r="P43" s="130"/>
      <c r="Q43" s="134"/>
      <c r="R43" s="135"/>
      <c r="S43" s="134"/>
      <c r="T43" s="134"/>
      <c r="U43" s="131"/>
      <c r="V43" s="132"/>
      <c r="W43" s="132"/>
      <c r="X43" s="131"/>
      <c r="Y43" s="129"/>
    </row>
    <row r="44" spans="1:27" s="106" customFormat="1" ht="25.35" customHeight="1">
      <c r="A44" s="63">
        <v>28</v>
      </c>
      <c r="B44" s="63">
        <v>26</v>
      </c>
      <c r="C44" s="68" t="s">
        <v>757</v>
      </c>
      <c r="D44" s="67">
        <v>240</v>
      </c>
      <c r="E44" s="67">
        <v>104</v>
      </c>
      <c r="F44" s="70">
        <f>(D44-E44)/E44</f>
        <v>1.3076923076923077</v>
      </c>
      <c r="G44" s="67">
        <v>60</v>
      </c>
      <c r="H44" s="66">
        <v>2</v>
      </c>
      <c r="I44" s="66">
        <f>G44/H44</f>
        <v>30</v>
      </c>
      <c r="J44" s="66">
        <v>1</v>
      </c>
      <c r="K44" s="66">
        <v>9</v>
      </c>
      <c r="L44" s="67">
        <v>16611.02</v>
      </c>
      <c r="M44" s="67">
        <v>2649</v>
      </c>
      <c r="N44" s="127">
        <v>44841</v>
      </c>
      <c r="O44" s="64" t="s">
        <v>37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customFormat="1" ht="25.35" customHeight="1">
      <c r="A45" s="63">
        <v>29</v>
      </c>
      <c r="B45" s="63">
        <v>21</v>
      </c>
      <c r="C45" s="68" t="s">
        <v>777</v>
      </c>
      <c r="D45" s="67">
        <v>166.2</v>
      </c>
      <c r="E45" s="67">
        <v>373.92</v>
      </c>
      <c r="F45" s="70">
        <f>(D45-E45)/E45</f>
        <v>-0.55551989730423623</v>
      </c>
      <c r="G45" s="67">
        <v>56</v>
      </c>
      <c r="H45" s="66">
        <v>2</v>
      </c>
      <c r="I45" s="66">
        <f>G45/H45</f>
        <v>28</v>
      </c>
      <c r="J45" s="66">
        <v>2</v>
      </c>
      <c r="K45" s="66">
        <v>7</v>
      </c>
      <c r="L45" s="67">
        <v>83737.38</v>
      </c>
      <c r="M45" s="67">
        <v>16857</v>
      </c>
      <c r="N45" s="127">
        <v>44855</v>
      </c>
      <c r="O45" s="64" t="s">
        <v>41</v>
      </c>
      <c r="P45" s="129"/>
      <c r="Q45" s="130"/>
      <c r="R45" s="130"/>
      <c r="S45" s="129"/>
      <c r="T45" s="129"/>
      <c r="U45" s="129"/>
      <c r="V45" s="131"/>
      <c r="W45" s="131"/>
      <c r="X45" s="131"/>
      <c r="Y45" s="129"/>
    </row>
    <row r="46" spans="1:27" ht="25.35" customHeight="1">
      <c r="A46" s="41"/>
      <c r="B46" s="41"/>
      <c r="C46" s="52" t="s">
        <v>365</v>
      </c>
      <c r="D46" s="62">
        <f>SUM(D35:D45)</f>
        <v>218935.30499999999</v>
      </c>
      <c r="E46" s="124">
        <v>283573.3</v>
      </c>
      <c r="F46" s="20">
        <f>(D46-E46)/E46</f>
        <v>-0.22794104734119891</v>
      </c>
      <c r="G46" s="62">
        <f>SUM(G35:G45)</f>
        <v>35443.5</v>
      </c>
      <c r="H46" s="62"/>
      <c r="I46" s="43"/>
      <c r="J46" s="119"/>
      <c r="K46" s="119"/>
      <c r="L46" s="45"/>
      <c r="M46" s="49"/>
      <c r="N46" s="46"/>
      <c r="O46" s="53"/>
      <c r="P46" s="61"/>
      <c r="U46" s="60"/>
    </row>
    <row r="47" spans="1:27" ht="23.1" customHeight="1"/>
    <row r="48" spans="1:27" ht="17.100000000000001" customHeight="1"/>
    <row r="64" ht="12" customHeight="1"/>
    <row r="67" spans="16:21">
      <c r="S67" s="61"/>
    </row>
    <row r="68" spans="16:21">
      <c r="P68" s="61"/>
    </row>
    <row r="69" spans="16:21">
      <c r="U69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zoomScale="60" zoomScaleNormal="60" workbookViewId="0">
      <selection activeCell="M44" sqref="M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840</v>
      </c>
      <c r="E6" s="32" t="s">
        <v>828</v>
      </c>
      <c r="F6" s="156"/>
      <c r="G6" s="156" t="s">
        <v>840</v>
      </c>
      <c r="H6" s="156"/>
      <c r="I6" s="156"/>
      <c r="J6" s="162"/>
      <c r="K6" s="162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841</v>
      </c>
      <c r="E10" s="32" t="s">
        <v>829</v>
      </c>
      <c r="F10" s="156"/>
      <c r="G10" s="32" t="s">
        <v>841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855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856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5879.08</v>
      </c>
      <c r="M43" s="67">
        <v>1120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topLeftCell="A10" zoomScale="60" zoomScaleNormal="60" workbookViewId="0">
      <selection activeCell="N37" sqref="N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828</v>
      </c>
      <c r="E6" s="32" t="s">
        <v>818</v>
      </c>
      <c r="F6" s="156"/>
      <c r="G6" s="156" t="s">
        <v>828</v>
      </c>
      <c r="H6" s="156"/>
      <c r="I6" s="156"/>
      <c r="J6" s="162"/>
      <c r="K6" s="162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829</v>
      </c>
      <c r="E10" s="32" t="s">
        <v>819</v>
      </c>
      <c r="F10" s="156"/>
      <c r="G10" s="32" t="s">
        <v>829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12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10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C18" sqref="C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818</v>
      </c>
      <c r="E6" s="32" t="s">
        <v>800</v>
      </c>
      <c r="F6" s="156"/>
      <c r="G6" s="156" t="s">
        <v>818</v>
      </c>
      <c r="H6" s="156"/>
      <c r="I6" s="156"/>
      <c r="J6" s="162"/>
      <c r="K6" s="162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819</v>
      </c>
      <c r="E10" s="32" t="s">
        <v>801</v>
      </c>
      <c r="F10" s="156"/>
      <c r="G10" s="32" t="s">
        <v>819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14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10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4" zoomScale="60" zoomScaleNormal="60" workbookViewId="0">
      <selection activeCell="J15" sqref="J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800</v>
      </c>
      <c r="E6" s="113" t="s">
        <v>794</v>
      </c>
      <c r="F6" s="156"/>
      <c r="G6" s="156" t="s">
        <v>800</v>
      </c>
      <c r="H6" s="156"/>
      <c r="I6" s="156"/>
      <c r="J6" s="162"/>
      <c r="K6" s="162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801</v>
      </c>
      <c r="E10" s="113" t="s">
        <v>802</v>
      </c>
      <c r="F10" s="156"/>
      <c r="G10" s="32" t="s">
        <v>801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14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>
        <v>21</v>
      </c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17" zoomScale="60" zoomScaleNormal="60" workbookViewId="0">
      <selection activeCell="G20" sqref="G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5" ht="21.6">
      <c r="A6" s="159"/>
      <c r="B6" s="159"/>
      <c r="C6" s="156"/>
      <c r="D6" s="32" t="s">
        <v>794</v>
      </c>
      <c r="E6" s="32" t="s">
        <v>783</v>
      </c>
      <c r="F6" s="156"/>
      <c r="G6" s="156" t="s">
        <v>794</v>
      </c>
      <c r="H6" s="156"/>
      <c r="I6" s="156"/>
      <c r="J6" s="156"/>
      <c r="K6" s="156"/>
      <c r="L6" s="156"/>
      <c r="M6" s="156"/>
      <c r="N6" s="156"/>
      <c r="O6" s="156"/>
    </row>
    <row r="7" spans="1:25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5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Q8" s="4"/>
    </row>
    <row r="9" spans="1:25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5" ht="21.6">
      <c r="A10" s="159"/>
      <c r="B10" s="159"/>
      <c r="C10" s="156"/>
      <c r="D10" s="32" t="s">
        <v>795</v>
      </c>
      <c r="E10" s="32" t="s">
        <v>796</v>
      </c>
      <c r="F10" s="156"/>
      <c r="G10" s="32" t="s">
        <v>795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5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5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zoomScale="60" zoomScaleNormal="60" workbookViewId="0">
      <selection activeCell="R30" sqref="R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7" width="6" style="1" customWidth="1"/>
    <col min="18" max="18" width="10.5546875" style="1" customWidth="1"/>
    <col min="19" max="19" width="10.664062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546875" style="1" bestFit="1" customWidth="1"/>
    <col min="25" max="25" width="13.6640625" style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7">
      <c r="A6" s="159"/>
      <c r="B6" s="159"/>
      <c r="C6" s="156"/>
      <c r="D6" s="32" t="s">
        <v>783</v>
      </c>
      <c r="E6" s="32" t="s">
        <v>779</v>
      </c>
      <c r="F6" s="156"/>
      <c r="G6" s="156" t="s">
        <v>783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S8" s="4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S9" s="60"/>
      <c r="U9" s="61"/>
      <c r="W9" s="60"/>
      <c r="Z9" s="61"/>
    </row>
    <row r="10" spans="1:27">
      <c r="A10" s="159"/>
      <c r="B10" s="159"/>
      <c r="C10" s="156"/>
      <c r="D10" s="32" t="s">
        <v>783</v>
      </c>
      <c r="E10" s="32" t="s">
        <v>779</v>
      </c>
      <c r="F10" s="156"/>
      <c r="G10" s="32" t="s">
        <v>783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S10" s="60"/>
      <c r="T10" s="4"/>
      <c r="U10" s="61"/>
      <c r="W10" s="60"/>
      <c r="Z10" s="61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9" zoomScale="60" zoomScaleNormal="60" workbookViewId="0">
      <selection activeCell="T43" sqref="T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7.109375" style="1" customWidth="1"/>
    <col min="17" max="17" width="6" style="1" customWidth="1"/>
    <col min="18" max="18" width="12.109375" style="1" customWidth="1"/>
    <col min="19" max="19" width="9.109375" style="1" customWidth="1"/>
    <col min="20" max="20" width="8" style="1" customWidth="1"/>
    <col min="21" max="21" width="11.88671875" style="1" bestFit="1" customWidth="1"/>
    <col min="22" max="22" width="12" style="1" bestFit="1" customWidth="1"/>
    <col min="23" max="23" width="12" style="1" customWidth="1"/>
    <col min="24" max="24" width="13.6640625" style="1" customWidth="1"/>
    <col min="25" max="25" width="12.5546875" style="1" bestFit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7">
      <c r="A6" s="159"/>
      <c r="B6" s="159"/>
      <c r="C6" s="156"/>
      <c r="D6" s="32" t="s">
        <v>779</v>
      </c>
      <c r="E6" s="32" t="s">
        <v>762</v>
      </c>
      <c r="F6" s="156"/>
      <c r="G6" s="156" t="s">
        <v>779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S8" s="4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S9" s="60"/>
      <c r="U9" s="61"/>
      <c r="W9" s="60"/>
      <c r="Z9" s="61"/>
    </row>
    <row r="10" spans="1:27">
      <c r="A10" s="159"/>
      <c r="B10" s="159"/>
      <c r="C10" s="156"/>
      <c r="D10" s="32" t="s">
        <v>779</v>
      </c>
      <c r="E10" s="32" t="s">
        <v>763</v>
      </c>
      <c r="F10" s="156"/>
      <c r="G10" s="32" t="s">
        <v>779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S10" s="60"/>
      <c r="T10" s="4"/>
      <c r="U10" s="61"/>
      <c r="W10" s="60"/>
      <c r="Z10" s="61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8" zoomScale="60" zoomScaleNormal="60" workbookViewId="0">
      <selection activeCell="S42" sqref="S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3.6640625" style="1" bestFit="1" customWidth="1"/>
    <col min="26" max="26" width="12.554687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T5" s="4"/>
    </row>
    <row r="6" spans="1:28" ht="21.6">
      <c r="A6" s="159"/>
      <c r="B6" s="159"/>
      <c r="C6" s="156"/>
      <c r="D6" s="32" t="s">
        <v>762</v>
      </c>
      <c r="E6" s="32" t="s">
        <v>761</v>
      </c>
      <c r="F6" s="156"/>
      <c r="G6" s="156" t="s">
        <v>762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T8" s="4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T9" s="60"/>
      <c r="V9" s="61"/>
      <c r="X9" s="60"/>
      <c r="AA9" s="61"/>
    </row>
    <row r="10" spans="1:28" ht="21.6">
      <c r="A10" s="159"/>
      <c r="B10" s="159"/>
      <c r="C10" s="156"/>
      <c r="D10" s="32" t="s">
        <v>763</v>
      </c>
      <c r="E10" s="32" t="s">
        <v>753</v>
      </c>
      <c r="F10" s="156"/>
      <c r="G10" s="32" t="s">
        <v>763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T10" s="60"/>
      <c r="U10" s="4"/>
      <c r="V10" s="61"/>
      <c r="X10" s="60"/>
      <c r="AA10" s="61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2E45-CD59-4FEF-B054-F059C7BE6AC1}">
  <sheetPr>
    <tabColor theme="0"/>
  </sheetPr>
  <dimension ref="A1:Y68"/>
  <sheetViews>
    <sheetView topLeftCell="A14" zoomScale="60" zoomScaleNormal="60" workbookViewId="0">
      <selection activeCell="D52" sqref="D5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940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941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 ht="21.6">
      <c r="A6" s="159"/>
      <c r="B6" s="159"/>
      <c r="C6" s="156"/>
      <c r="D6" s="32" t="s">
        <v>942</v>
      </c>
      <c r="E6" s="32" t="s">
        <v>931</v>
      </c>
      <c r="F6" s="156"/>
      <c r="G6" s="156" t="s">
        <v>942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943</v>
      </c>
      <c r="E10" s="32" t="s">
        <v>932</v>
      </c>
      <c r="F10" s="156"/>
      <c r="G10" s="32" t="s">
        <v>943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14</v>
      </c>
      <c r="C13" s="96" t="s">
        <v>936</v>
      </c>
      <c r="D13" s="97">
        <v>85741.58</v>
      </c>
      <c r="E13" s="97">
        <v>7988.19</v>
      </c>
      <c r="F13" s="98">
        <f>(D13-E13)/E13</f>
        <v>9.7335428926953416</v>
      </c>
      <c r="G13" s="97">
        <v>13227</v>
      </c>
      <c r="H13" s="97">
        <v>326</v>
      </c>
      <c r="I13" s="99">
        <f t="shared" ref="I13:I22" si="0">G13/H13</f>
        <v>40.573619631901842</v>
      </c>
      <c r="J13" s="97">
        <v>14</v>
      </c>
      <c r="K13" s="99">
        <v>2</v>
      </c>
      <c r="L13" s="97">
        <v>94490.7</v>
      </c>
      <c r="M13" s="97">
        <v>14643</v>
      </c>
      <c r="N13" s="107">
        <v>44960</v>
      </c>
      <c r="O13" s="101" t="s">
        <v>184</v>
      </c>
      <c r="P13" s="149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95">
        <v>1</v>
      </c>
      <c r="C14" s="96" t="s">
        <v>871</v>
      </c>
      <c r="D14" s="97">
        <v>78191.19</v>
      </c>
      <c r="E14" s="97">
        <v>118802.23</v>
      </c>
      <c r="F14" s="98">
        <f>(D14-E14)/E14</f>
        <v>-0.34183735439982899</v>
      </c>
      <c r="G14" s="97">
        <v>9301</v>
      </c>
      <c r="H14" s="99">
        <v>204</v>
      </c>
      <c r="I14" s="99">
        <f t="shared" si="0"/>
        <v>45.593137254901961</v>
      </c>
      <c r="J14" s="99">
        <v>23</v>
      </c>
      <c r="K14" s="99">
        <v>8</v>
      </c>
      <c r="L14" s="97">
        <v>2465316.02</v>
      </c>
      <c r="M14" s="97">
        <v>327422</v>
      </c>
      <c r="N14" s="107">
        <v>44911</v>
      </c>
      <c r="O14" s="101" t="s">
        <v>84</v>
      </c>
      <c r="P14" s="150"/>
      <c r="Q14" s="137"/>
      <c r="R14" s="129"/>
      <c r="S14" s="132"/>
      <c r="T14" s="132"/>
      <c r="U14" s="129"/>
      <c r="V14" s="132"/>
      <c r="W14" s="147"/>
      <c r="X14" s="137"/>
    </row>
    <row r="15" spans="1:24" customFormat="1" ht="25.35" customHeight="1">
      <c r="A15" s="95">
        <v>3</v>
      </c>
      <c r="B15" s="63" t="s">
        <v>34</v>
      </c>
      <c r="C15" s="68" t="s">
        <v>944</v>
      </c>
      <c r="D15" s="67">
        <v>59315.07</v>
      </c>
      <c r="E15" s="70" t="s">
        <v>36</v>
      </c>
      <c r="F15" s="70" t="s">
        <v>36</v>
      </c>
      <c r="G15" s="67">
        <v>11802</v>
      </c>
      <c r="H15" s="66">
        <v>280</v>
      </c>
      <c r="I15" s="66">
        <f t="shared" si="0"/>
        <v>42.15</v>
      </c>
      <c r="J15" s="66">
        <v>19</v>
      </c>
      <c r="K15" s="66">
        <v>1</v>
      </c>
      <c r="L15" s="67">
        <v>59315.07</v>
      </c>
      <c r="M15" s="67">
        <v>11802</v>
      </c>
      <c r="N15" s="127">
        <v>44960</v>
      </c>
      <c r="O15" s="64" t="s">
        <v>946</v>
      </c>
      <c r="P15" s="150"/>
      <c r="Q15" s="137"/>
      <c r="R15" s="129"/>
      <c r="S15" s="132"/>
      <c r="T15" s="132"/>
      <c r="U15" s="129"/>
      <c r="V15" s="132"/>
      <c r="W15" s="147"/>
      <c r="X15" s="137"/>
    </row>
    <row r="16" spans="1:24" customFormat="1" ht="25.35" customHeight="1">
      <c r="A16" s="63">
        <v>4</v>
      </c>
      <c r="B16" s="63" t="s">
        <v>58</v>
      </c>
      <c r="C16" s="68" t="s">
        <v>947</v>
      </c>
      <c r="D16" s="67">
        <v>36278.18</v>
      </c>
      <c r="E16" s="70" t="s">
        <v>36</v>
      </c>
      <c r="F16" s="70" t="s">
        <v>36</v>
      </c>
      <c r="G16" s="67">
        <v>3734</v>
      </c>
      <c r="H16" s="66">
        <v>17</v>
      </c>
      <c r="I16" s="66">
        <f t="shared" si="0"/>
        <v>219.64705882352942</v>
      </c>
      <c r="J16" s="66">
        <v>8</v>
      </c>
      <c r="K16" s="66">
        <v>0</v>
      </c>
      <c r="L16" s="67">
        <v>36278.18</v>
      </c>
      <c r="M16" s="67">
        <v>3734</v>
      </c>
      <c r="N16" s="64" t="s">
        <v>60</v>
      </c>
      <c r="O16" s="64" t="s">
        <v>946</v>
      </c>
      <c r="P16" s="150"/>
      <c r="Q16" s="137"/>
      <c r="R16" s="129"/>
      <c r="S16" s="132"/>
      <c r="T16" s="132"/>
      <c r="U16" s="129"/>
      <c r="V16" s="132"/>
      <c r="W16" s="147"/>
      <c r="X16" s="137"/>
    </row>
    <row r="17" spans="1:24" customFormat="1" ht="25.35" customHeight="1">
      <c r="A17" s="95">
        <v>5</v>
      </c>
      <c r="B17" s="95">
        <v>2</v>
      </c>
      <c r="C17" s="96" t="s">
        <v>870</v>
      </c>
      <c r="D17" s="97">
        <v>35447.72</v>
      </c>
      <c r="E17" s="97">
        <v>71627.63</v>
      </c>
      <c r="F17" s="98">
        <f>(D17-E17)/E17</f>
        <v>-0.50511108632241497</v>
      </c>
      <c r="G17" s="97">
        <v>6269</v>
      </c>
      <c r="H17" s="99">
        <v>170</v>
      </c>
      <c r="I17" s="99">
        <f t="shared" si="0"/>
        <v>36.876470588235293</v>
      </c>
      <c r="J17" s="99">
        <v>18</v>
      </c>
      <c r="K17" s="99">
        <v>7</v>
      </c>
      <c r="L17" s="97">
        <v>857946.46</v>
      </c>
      <c r="M17" s="97">
        <v>159911</v>
      </c>
      <c r="N17" s="107">
        <v>44916</v>
      </c>
      <c r="O17" s="101" t="s">
        <v>853</v>
      </c>
      <c r="P17" s="150"/>
      <c r="Q17" s="137"/>
      <c r="R17" s="129"/>
      <c r="S17" s="132"/>
      <c r="T17" s="132"/>
      <c r="U17" s="129"/>
      <c r="V17" s="132"/>
      <c r="W17" s="147"/>
      <c r="X17" s="137"/>
    </row>
    <row r="18" spans="1:24" customFormat="1" ht="25.35" customHeight="1">
      <c r="A18" s="63">
        <v>6</v>
      </c>
      <c r="B18" s="95">
        <v>3</v>
      </c>
      <c r="C18" s="96" t="s">
        <v>888</v>
      </c>
      <c r="D18" s="97">
        <v>26807.62</v>
      </c>
      <c r="E18" s="97">
        <v>55802.52</v>
      </c>
      <c r="F18" s="98">
        <f>(D18-E18)/E18</f>
        <v>-0.51959839806517694</v>
      </c>
      <c r="G18" s="97">
        <v>3883</v>
      </c>
      <c r="H18" s="97">
        <v>119</v>
      </c>
      <c r="I18" s="99">
        <f t="shared" si="0"/>
        <v>32.630252100840337</v>
      </c>
      <c r="J18" s="97">
        <v>13</v>
      </c>
      <c r="K18" s="99">
        <v>6</v>
      </c>
      <c r="L18" s="97">
        <v>848309.96000000008</v>
      </c>
      <c r="M18" s="97">
        <v>127184</v>
      </c>
      <c r="N18" s="107" t="s">
        <v>894</v>
      </c>
      <c r="O18" s="101" t="s">
        <v>402</v>
      </c>
      <c r="P18" s="150"/>
      <c r="Q18" s="137"/>
      <c r="R18" s="129"/>
      <c r="S18" s="132"/>
      <c r="T18" s="132"/>
      <c r="U18" s="129"/>
      <c r="V18" s="132"/>
      <c r="W18" s="147"/>
      <c r="X18" s="137"/>
    </row>
    <row r="19" spans="1:24" customFormat="1" ht="25.35" customHeight="1">
      <c r="A19" s="95">
        <v>7</v>
      </c>
      <c r="B19" s="95">
        <v>4</v>
      </c>
      <c r="C19" s="96" t="s">
        <v>928</v>
      </c>
      <c r="D19" s="97">
        <v>21401.8</v>
      </c>
      <c r="E19" s="97">
        <v>34321.980000000003</v>
      </c>
      <c r="F19" s="98">
        <f>(D19-E19)/E19</f>
        <v>-0.37644040349653496</v>
      </c>
      <c r="G19" s="97">
        <v>3112</v>
      </c>
      <c r="H19" s="99">
        <v>92</v>
      </c>
      <c r="I19" s="99">
        <f t="shared" si="0"/>
        <v>33.826086956521742</v>
      </c>
      <c r="J19" s="99">
        <v>17</v>
      </c>
      <c r="K19" s="99">
        <v>2</v>
      </c>
      <c r="L19" s="97">
        <v>58254.58</v>
      </c>
      <c r="M19" s="97">
        <v>8731</v>
      </c>
      <c r="N19" s="107">
        <v>44953</v>
      </c>
      <c r="O19" s="101" t="s">
        <v>41</v>
      </c>
      <c r="P19" s="150"/>
      <c r="Q19" s="137"/>
      <c r="R19" s="129"/>
      <c r="S19" s="132"/>
      <c r="T19" s="132"/>
      <c r="U19" s="129"/>
      <c r="V19" s="132"/>
      <c r="W19" s="147"/>
      <c r="X19" s="137"/>
    </row>
    <row r="20" spans="1:24" customFormat="1" ht="25.35" customHeight="1">
      <c r="A20" s="63">
        <v>8</v>
      </c>
      <c r="B20" s="63" t="s">
        <v>34</v>
      </c>
      <c r="C20" s="68" t="s">
        <v>952</v>
      </c>
      <c r="D20" s="67">
        <v>14612.93</v>
      </c>
      <c r="E20" s="70" t="s">
        <v>36</v>
      </c>
      <c r="F20" s="70" t="s">
        <v>36</v>
      </c>
      <c r="G20" s="67">
        <v>2303</v>
      </c>
      <c r="H20" s="66">
        <v>100</v>
      </c>
      <c r="I20" s="99">
        <f t="shared" si="0"/>
        <v>23.03</v>
      </c>
      <c r="J20" s="66">
        <v>18</v>
      </c>
      <c r="K20" s="66">
        <v>1</v>
      </c>
      <c r="L20" s="67">
        <v>14612.93</v>
      </c>
      <c r="M20" s="67">
        <v>2303</v>
      </c>
      <c r="N20" s="127">
        <v>44960</v>
      </c>
      <c r="O20" s="64" t="s">
        <v>43</v>
      </c>
      <c r="P20" s="150"/>
      <c r="Q20" s="137"/>
      <c r="R20" s="129"/>
      <c r="S20" s="132"/>
      <c r="T20" s="132"/>
      <c r="U20" s="129"/>
      <c r="V20" s="132"/>
      <c r="W20" s="147"/>
      <c r="X20" s="137"/>
    </row>
    <row r="21" spans="1:24" customFormat="1" ht="25.35" customHeight="1">
      <c r="A21" s="95">
        <v>9</v>
      </c>
      <c r="B21" s="63" t="s">
        <v>34</v>
      </c>
      <c r="C21" s="68" t="s">
        <v>950</v>
      </c>
      <c r="D21" s="67">
        <v>13032.6</v>
      </c>
      <c r="E21" s="70" t="s">
        <v>36</v>
      </c>
      <c r="F21" s="70" t="s">
        <v>36</v>
      </c>
      <c r="G21" s="67">
        <v>2007</v>
      </c>
      <c r="H21" s="66">
        <v>101</v>
      </c>
      <c r="I21" s="99">
        <f t="shared" si="0"/>
        <v>19.871287128712872</v>
      </c>
      <c r="J21" s="66">
        <v>13</v>
      </c>
      <c r="K21" s="66">
        <v>1</v>
      </c>
      <c r="L21" s="67">
        <v>13032.6</v>
      </c>
      <c r="M21" s="67">
        <v>2007</v>
      </c>
      <c r="N21" s="127">
        <v>44960</v>
      </c>
      <c r="O21" s="64" t="s">
        <v>951</v>
      </c>
      <c r="P21" s="150"/>
      <c r="Q21" s="137"/>
      <c r="R21" s="129"/>
      <c r="S21" s="132"/>
      <c r="T21" s="132"/>
      <c r="U21" s="129"/>
      <c r="V21" s="132"/>
      <c r="W21" s="147"/>
      <c r="X21" s="137"/>
    </row>
    <row r="22" spans="1:24" customFormat="1" ht="25.35" customHeight="1">
      <c r="A22" s="63">
        <v>10</v>
      </c>
      <c r="B22" s="95">
        <v>5</v>
      </c>
      <c r="C22" s="96" t="s">
        <v>918</v>
      </c>
      <c r="D22" s="97">
        <v>10412.39</v>
      </c>
      <c r="E22" s="97">
        <v>21779.06</v>
      </c>
      <c r="F22" s="98">
        <f>(D22-E22)/E22</f>
        <v>-0.52190819989476134</v>
      </c>
      <c r="G22" s="97">
        <v>1569</v>
      </c>
      <c r="H22" s="99">
        <v>47</v>
      </c>
      <c r="I22" s="99">
        <f t="shared" si="0"/>
        <v>33.382978723404257</v>
      </c>
      <c r="J22" s="99">
        <v>9</v>
      </c>
      <c r="K22" s="99">
        <v>3</v>
      </c>
      <c r="L22" s="97">
        <v>79882.2</v>
      </c>
      <c r="M22" s="97">
        <v>12024</v>
      </c>
      <c r="N22" s="107">
        <v>44946</v>
      </c>
      <c r="O22" s="101" t="s">
        <v>853</v>
      </c>
      <c r="P22" s="150"/>
      <c r="Q22" s="137"/>
      <c r="R22" s="129"/>
      <c r="S22" s="132"/>
      <c r="T22" s="132"/>
      <c r="U22" s="129"/>
      <c r="V22" s="132"/>
      <c r="W22" s="147"/>
      <c r="X22" s="137"/>
    </row>
    <row r="23" spans="1:24" ht="25.35" customHeight="1">
      <c r="A23" s="95"/>
      <c r="B23" s="76"/>
      <c r="C23" s="52" t="s">
        <v>52</v>
      </c>
      <c r="D23" s="124">
        <f>SUM(D13:D22)</f>
        <v>381241.07999999996</v>
      </c>
      <c r="E23" s="124">
        <v>371590.74</v>
      </c>
      <c r="F23" s="125">
        <f>(D23-E23)/E23</f>
        <v>2.5970345762652662E-2</v>
      </c>
      <c r="G23" s="124">
        <f>SUM(G13:G22)</f>
        <v>57207</v>
      </c>
      <c r="H23" s="66"/>
      <c r="I23" s="66"/>
      <c r="J23" s="99"/>
      <c r="K23" s="99"/>
      <c r="L23" s="67"/>
      <c r="M23" s="97"/>
      <c r="N23" s="64"/>
      <c r="O23" s="64"/>
      <c r="V23" s="147"/>
      <c r="W23" s="143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  <c r="V24" s="143"/>
      <c r="W24" s="143"/>
    </row>
    <row r="25" spans="1:24" s="106" customFormat="1" ht="25.35" customHeight="1">
      <c r="A25" s="95">
        <v>11</v>
      </c>
      <c r="B25" s="63" t="s">
        <v>34</v>
      </c>
      <c r="C25" s="68" t="s">
        <v>948</v>
      </c>
      <c r="D25" s="67">
        <v>5928.43</v>
      </c>
      <c r="E25" s="70" t="s">
        <v>36</v>
      </c>
      <c r="F25" s="70" t="s">
        <v>36</v>
      </c>
      <c r="G25" s="67">
        <v>876</v>
      </c>
      <c r="H25" s="66">
        <v>84</v>
      </c>
      <c r="I25" s="66">
        <f>G25/H25</f>
        <v>10.428571428571429</v>
      </c>
      <c r="J25" s="66">
        <v>8</v>
      </c>
      <c r="K25" s="66">
        <v>1</v>
      </c>
      <c r="L25" s="67">
        <v>5928.43</v>
      </c>
      <c r="M25" s="67">
        <v>876</v>
      </c>
      <c r="N25" s="107">
        <v>44960</v>
      </c>
      <c r="O25" s="64" t="s">
        <v>142</v>
      </c>
      <c r="P25" s="108"/>
      <c r="Q25" s="109"/>
      <c r="R25" s="103"/>
      <c r="S25" s="105"/>
      <c r="T25" s="105"/>
      <c r="U25" s="103"/>
      <c r="V25" s="143"/>
      <c r="W25" s="143"/>
      <c r="X25" s="109"/>
    </row>
    <row r="26" spans="1:24" s="106" customFormat="1" ht="25.35" customHeight="1">
      <c r="A26" s="63">
        <v>12</v>
      </c>
      <c r="B26" s="95">
        <v>7</v>
      </c>
      <c r="C26" s="96" t="s">
        <v>929</v>
      </c>
      <c r="D26" s="97">
        <v>5919.68</v>
      </c>
      <c r="E26" s="97">
        <v>14015.42</v>
      </c>
      <c r="F26" s="98">
        <f t="shared" ref="F26:F35" si="1">(D26-E26)/E26</f>
        <v>-0.57763092365408952</v>
      </c>
      <c r="G26" s="97">
        <v>1072</v>
      </c>
      <c r="H26" s="99">
        <v>43</v>
      </c>
      <c r="I26" s="66">
        <f t="shared" ref="I26:I28" si="2">G26/H26</f>
        <v>24.930232558139537</v>
      </c>
      <c r="J26" s="99">
        <v>11</v>
      </c>
      <c r="K26" s="99">
        <v>2</v>
      </c>
      <c r="L26" s="97">
        <v>22083.040000000001</v>
      </c>
      <c r="M26" s="97">
        <v>3772</v>
      </c>
      <c r="N26" s="107">
        <v>44953</v>
      </c>
      <c r="O26" s="101" t="s">
        <v>41</v>
      </c>
      <c r="P26" s="108"/>
      <c r="Q26" s="109"/>
      <c r="R26" s="103"/>
      <c r="S26" s="105"/>
      <c r="T26" s="105"/>
      <c r="U26" s="103"/>
      <c r="V26" s="143"/>
      <c r="W26" s="143"/>
      <c r="X26" s="109"/>
    </row>
    <row r="27" spans="1:24" s="106" customFormat="1" ht="25.35" customHeight="1">
      <c r="A27" s="95">
        <v>13</v>
      </c>
      <c r="B27" s="95">
        <v>8</v>
      </c>
      <c r="C27" s="96" t="s">
        <v>933</v>
      </c>
      <c r="D27" s="97">
        <v>5556.2800000000007</v>
      </c>
      <c r="E27" s="97">
        <v>13346.98</v>
      </c>
      <c r="F27" s="98">
        <f t="shared" si="1"/>
        <v>-0.58370507785281756</v>
      </c>
      <c r="G27" s="97">
        <v>954</v>
      </c>
      <c r="H27" s="97">
        <v>44</v>
      </c>
      <c r="I27" s="66">
        <f t="shared" si="2"/>
        <v>21.681818181818183</v>
      </c>
      <c r="J27" s="97">
        <v>11</v>
      </c>
      <c r="K27" s="99">
        <v>2</v>
      </c>
      <c r="L27" s="97">
        <v>19030.759999999998</v>
      </c>
      <c r="M27" s="97">
        <v>3130</v>
      </c>
      <c r="N27" s="107">
        <v>44953</v>
      </c>
      <c r="O27" s="101" t="s">
        <v>934</v>
      </c>
      <c r="P27" s="108"/>
      <c r="Q27" s="109"/>
      <c r="R27" s="103"/>
      <c r="S27" s="105"/>
      <c r="T27" s="105"/>
      <c r="U27" s="103"/>
      <c r="V27" s="143"/>
      <c r="W27" s="143"/>
      <c r="X27" s="109"/>
    </row>
    <row r="28" spans="1:24" s="106" customFormat="1" ht="25.35" customHeight="1">
      <c r="A28" s="63">
        <v>14</v>
      </c>
      <c r="B28" s="95">
        <v>6</v>
      </c>
      <c r="C28" s="96" t="s">
        <v>924</v>
      </c>
      <c r="D28" s="97">
        <v>4866.76</v>
      </c>
      <c r="E28" s="97">
        <v>18059.580000000002</v>
      </c>
      <c r="F28" s="98">
        <f t="shared" si="1"/>
        <v>-0.7305164350444473</v>
      </c>
      <c r="G28" s="97">
        <v>709</v>
      </c>
      <c r="H28" s="99">
        <v>47</v>
      </c>
      <c r="I28" s="66">
        <f t="shared" si="2"/>
        <v>15.085106382978724</v>
      </c>
      <c r="J28" s="99">
        <v>8</v>
      </c>
      <c r="K28" s="99">
        <v>3</v>
      </c>
      <c r="L28" s="97">
        <v>56993.069999999992</v>
      </c>
      <c r="M28" s="97">
        <v>8823</v>
      </c>
      <c r="N28" s="107">
        <v>44946</v>
      </c>
      <c r="O28" s="101" t="s">
        <v>925</v>
      </c>
      <c r="P28" s="108"/>
      <c r="Q28" s="109"/>
      <c r="R28" s="103"/>
      <c r="S28" s="105"/>
      <c r="T28" s="105"/>
      <c r="U28" s="103"/>
      <c r="V28" s="143"/>
      <c r="W28" s="143"/>
      <c r="X28" s="109"/>
    </row>
    <row r="29" spans="1:24" s="106" customFormat="1" ht="25.35" customHeight="1">
      <c r="A29" s="95">
        <v>15</v>
      </c>
      <c r="B29" s="95">
        <v>11</v>
      </c>
      <c r="C29" s="96" t="s">
        <v>915</v>
      </c>
      <c r="D29" s="97">
        <v>4623</v>
      </c>
      <c r="E29" s="97">
        <v>9992</v>
      </c>
      <c r="F29" s="98">
        <f t="shared" si="1"/>
        <v>-0.53732986389111292</v>
      </c>
      <c r="G29" s="97">
        <v>902</v>
      </c>
      <c r="H29" s="97" t="s">
        <v>36</v>
      </c>
      <c r="I29" s="97" t="s">
        <v>36</v>
      </c>
      <c r="J29" s="97">
        <v>9</v>
      </c>
      <c r="K29" s="99">
        <v>4</v>
      </c>
      <c r="L29" s="97">
        <v>55560</v>
      </c>
      <c r="M29" s="97">
        <v>11488</v>
      </c>
      <c r="N29" s="107">
        <v>44939</v>
      </c>
      <c r="O29" s="101" t="s">
        <v>47</v>
      </c>
      <c r="P29" s="108"/>
      <c r="Q29" s="109"/>
      <c r="R29" s="103"/>
      <c r="S29" s="105"/>
      <c r="T29" s="105"/>
      <c r="U29" s="103"/>
      <c r="V29" s="143"/>
      <c r="W29" s="143"/>
      <c r="X29" s="109"/>
    </row>
    <row r="30" spans="1:24" s="106" customFormat="1" ht="25.35" customHeight="1">
      <c r="A30" s="63">
        <v>16</v>
      </c>
      <c r="B30" s="95">
        <v>9</v>
      </c>
      <c r="C30" s="96" t="s">
        <v>886</v>
      </c>
      <c r="D30" s="99">
        <v>4566.67</v>
      </c>
      <c r="E30" s="99">
        <v>12430.02</v>
      </c>
      <c r="F30" s="98">
        <f t="shared" si="1"/>
        <v>-0.63260960159356139</v>
      </c>
      <c r="G30" s="97">
        <v>932</v>
      </c>
      <c r="H30" s="99">
        <v>54</v>
      </c>
      <c r="I30" s="99">
        <f>G30/H30</f>
        <v>17.25925925925926</v>
      </c>
      <c r="J30" s="99">
        <v>10</v>
      </c>
      <c r="K30" s="99">
        <v>6</v>
      </c>
      <c r="L30" s="97">
        <v>146862.22000000003</v>
      </c>
      <c r="M30" s="97">
        <v>29658</v>
      </c>
      <c r="N30" s="107" t="s">
        <v>894</v>
      </c>
      <c r="O30" s="101" t="s">
        <v>893</v>
      </c>
      <c r="P30" s="108"/>
      <c r="Q30" s="109"/>
      <c r="R30" s="103"/>
      <c r="S30" s="105"/>
      <c r="T30" s="105"/>
      <c r="U30" s="103"/>
      <c r="V30" s="143"/>
      <c r="W30" s="143"/>
      <c r="X30" s="109"/>
    </row>
    <row r="31" spans="1:24" s="106" customFormat="1" ht="25.35" customHeight="1">
      <c r="A31" s="95">
        <v>17</v>
      </c>
      <c r="B31" s="95">
        <v>16</v>
      </c>
      <c r="C31" s="96" t="s">
        <v>879</v>
      </c>
      <c r="D31" s="97">
        <v>2135.36</v>
      </c>
      <c r="E31" s="97">
        <v>3777.07</v>
      </c>
      <c r="F31" s="98">
        <f t="shared" si="1"/>
        <v>-0.43465172739716235</v>
      </c>
      <c r="G31" s="97">
        <v>357</v>
      </c>
      <c r="H31" s="99">
        <v>10</v>
      </c>
      <c r="I31" s="99">
        <f t="shared" ref="I31:I34" si="3">G31/H31</f>
        <v>35.700000000000003</v>
      </c>
      <c r="J31" s="99">
        <v>6</v>
      </c>
      <c r="K31" s="99">
        <v>7</v>
      </c>
      <c r="L31" s="97">
        <v>171966.24</v>
      </c>
      <c r="M31" s="97">
        <v>27031</v>
      </c>
      <c r="N31" s="107">
        <v>44916</v>
      </c>
      <c r="O31" s="101" t="s">
        <v>142</v>
      </c>
      <c r="P31" s="149" t="s">
        <v>926</v>
      </c>
      <c r="Q31" s="109"/>
      <c r="R31" s="103"/>
      <c r="S31" s="105"/>
      <c r="T31" s="105"/>
      <c r="U31" s="103"/>
      <c r="V31" s="143"/>
      <c r="W31" s="143"/>
      <c r="X31" s="109"/>
    </row>
    <row r="32" spans="1:24" s="106" customFormat="1" ht="25.35" customHeight="1">
      <c r="A32" s="63">
        <v>18</v>
      </c>
      <c r="B32" s="95">
        <v>20</v>
      </c>
      <c r="C32" s="96" t="s">
        <v>937</v>
      </c>
      <c r="D32" s="97">
        <v>2069.6999999999998</v>
      </c>
      <c r="E32" s="97">
        <v>1511.3</v>
      </c>
      <c r="F32" s="98">
        <f t="shared" si="1"/>
        <v>0.36948322636141062</v>
      </c>
      <c r="G32" s="97">
        <v>407</v>
      </c>
      <c r="H32" s="97">
        <v>13</v>
      </c>
      <c r="I32" s="99">
        <f t="shared" si="3"/>
        <v>31.307692307692307</v>
      </c>
      <c r="J32" s="97">
        <v>6</v>
      </c>
      <c r="K32" s="99">
        <v>3</v>
      </c>
      <c r="L32" s="97">
        <v>4184.5</v>
      </c>
      <c r="M32" s="97">
        <v>810</v>
      </c>
      <c r="N32" s="107">
        <v>44951</v>
      </c>
      <c r="O32" s="101" t="s">
        <v>938</v>
      </c>
      <c r="P32" s="149"/>
      <c r="Q32" s="109"/>
      <c r="R32" s="103"/>
      <c r="S32" s="105"/>
      <c r="T32" s="105"/>
      <c r="U32" s="103"/>
      <c r="V32" s="143"/>
      <c r="W32" s="143"/>
      <c r="X32" s="109"/>
    </row>
    <row r="33" spans="1:24" s="106" customFormat="1" ht="25.35" customHeight="1">
      <c r="A33" s="95">
        <v>19</v>
      </c>
      <c r="B33" s="95">
        <v>23</v>
      </c>
      <c r="C33" s="96" t="s">
        <v>912</v>
      </c>
      <c r="D33" s="97">
        <v>1947.3</v>
      </c>
      <c r="E33" s="97">
        <v>472.5</v>
      </c>
      <c r="F33" s="98">
        <f t="shared" si="1"/>
        <v>3.1212698412698412</v>
      </c>
      <c r="G33" s="97">
        <v>288</v>
      </c>
      <c r="H33" s="99">
        <v>13</v>
      </c>
      <c r="I33" s="99">
        <f t="shared" si="3"/>
        <v>22.153846153846153</v>
      </c>
      <c r="J33" s="99">
        <v>3</v>
      </c>
      <c r="K33" s="99">
        <v>4</v>
      </c>
      <c r="L33" s="97">
        <v>15758.74</v>
      </c>
      <c r="M33" s="97">
        <v>2529</v>
      </c>
      <c r="N33" s="107" t="s">
        <v>913</v>
      </c>
      <c r="O33" s="101" t="s">
        <v>82</v>
      </c>
      <c r="P33" s="149" t="s">
        <v>926</v>
      </c>
      <c r="Q33" s="109"/>
      <c r="R33" s="103"/>
      <c r="S33" s="105"/>
      <c r="T33" s="105"/>
      <c r="U33" s="103"/>
      <c r="V33" s="143"/>
      <c r="W33" s="143"/>
      <c r="X33" s="109"/>
    </row>
    <row r="34" spans="1:24" s="106" customFormat="1" ht="25.35" customHeight="1">
      <c r="A34" s="63">
        <v>20</v>
      </c>
      <c r="B34" s="95">
        <v>15</v>
      </c>
      <c r="C34" s="96" t="s">
        <v>895</v>
      </c>
      <c r="D34" s="97">
        <v>1862.25</v>
      </c>
      <c r="E34" s="97">
        <v>4682.12</v>
      </c>
      <c r="F34" s="98">
        <f t="shared" si="1"/>
        <v>-0.60226350456630751</v>
      </c>
      <c r="G34" s="97">
        <v>275</v>
      </c>
      <c r="H34" s="99">
        <v>12</v>
      </c>
      <c r="I34" s="99">
        <f t="shared" si="3"/>
        <v>22.916666666666668</v>
      </c>
      <c r="J34" s="99">
        <v>3</v>
      </c>
      <c r="K34" s="99">
        <v>5</v>
      </c>
      <c r="L34" s="97">
        <v>77203.05</v>
      </c>
      <c r="M34" s="97">
        <v>12052</v>
      </c>
      <c r="N34" s="107">
        <v>44932</v>
      </c>
      <c r="O34" s="101" t="s">
        <v>142</v>
      </c>
      <c r="P34" s="149"/>
      <c r="Q34" s="109"/>
      <c r="R34" s="103"/>
      <c r="S34" s="105"/>
      <c r="T34" s="105"/>
      <c r="U34" s="103"/>
      <c r="V34" s="143"/>
      <c r="W34" s="143"/>
      <c r="X34" s="109"/>
    </row>
    <row r="35" spans="1:24" ht="25.35" customHeight="1">
      <c r="A35" s="95"/>
      <c r="B35" s="76"/>
      <c r="C35" s="52" t="s">
        <v>66</v>
      </c>
      <c r="D35" s="124">
        <f>SUM(D23:D34)</f>
        <v>420716.50999999995</v>
      </c>
      <c r="E35" s="124">
        <v>419353.43999999994</v>
      </c>
      <c r="F35" s="125">
        <f t="shared" si="1"/>
        <v>3.2504085336703264E-3</v>
      </c>
      <c r="G35" s="126">
        <f>SUM(G23:G34)</f>
        <v>63979</v>
      </c>
      <c r="H35" s="66"/>
      <c r="I35" s="66"/>
      <c r="J35" s="99"/>
      <c r="K35" s="99"/>
      <c r="L35" s="67"/>
      <c r="M35" s="97"/>
      <c r="N35" s="64"/>
      <c r="O35" s="64"/>
    </row>
    <row r="36" spans="1:24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4" s="106" customFormat="1" ht="25.35" customHeight="1">
      <c r="A37" s="95">
        <v>21</v>
      </c>
      <c r="B37" s="95">
        <v>10</v>
      </c>
      <c r="C37" s="96" t="s">
        <v>935</v>
      </c>
      <c r="D37" s="97">
        <v>1668.05</v>
      </c>
      <c r="E37" s="97">
        <v>11405.32</v>
      </c>
      <c r="F37" s="98">
        <f>(D37-E37)/E37</f>
        <v>-0.85374807545952247</v>
      </c>
      <c r="G37" s="97">
        <v>236</v>
      </c>
      <c r="H37" s="97">
        <v>8</v>
      </c>
      <c r="I37" s="99">
        <f t="shared" ref="I37:I46" si="4">G37/H37</f>
        <v>29.5</v>
      </c>
      <c r="J37" s="97">
        <v>2</v>
      </c>
      <c r="K37" s="99">
        <v>2</v>
      </c>
      <c r="L37" s="97">
        <v>13073.37</v>
      </c>
      <c r="M37" s="97">
        <v>2029</v>
      </c>
      <c r="N37" s="107">
        <v>44953</v>
      </c>
      <c r="O37" s="101" t="s">
        <v>84</v>
      </c>
      <c r="P37" s="149"/>
      <c r="Q37" s="109"/>
      <c r="R37" s="103"/>
      <c r="S37" s="105"/>
      <c r="T37" s="105"/>
      <c r="U37" s="103"/>
      <c r="V37" s="143"/>
      <c r="W37" s="143"/>
      <c r="X37" s="109"/>
    </row>
    <row r="38" spans="1:24" s="106" customFormat="1" ht="25.2" customHeight="1">
      <c r="A38" s="63">
        <v>22</v>
      </c>
      <c r="B38" s="95">
        <v>13</v>
      </c>
      <c r="C38" s="96" t="s">
        <v>903</v>
      </c>
      <c r="D38" s="97">
        <v>1465.4</v>
      </c>
      <c r="E38" s="97">
        <v>4980.6899999999996</v>
      </c>
      <c r="F38" s="98">
        <f>(D38-E38)/E38</f>
        <v>-0.70578373679148865</v>
      </c>
      <c r="G38" s="97">
        <v>218</v>
      </c>
      <c r="H38" s="99">
        <v>10</v>
      </c>
      <c r="I38" s="99">
        <f t="shared" si="4"/>
        <v>21.8</v>
      </c>
      <c r="J38" s="99">
        <v>3</v>
      </c>
      <c r="K38" s="99">
        <v>5</v>
      </c>
      <c r="L38" s="97">
        <v>37964.639999999992</v>
      </c>
      <c r="M38" s="97">
        <v>6124</v>
      </c>
      <c r="N38" s="107" t="s">
        <v>904</v>
      </c>
      <c r="O38" s="101" t="s">
        <v>893</v>
      </c>
      <c r="P38" s="108"/>
      <c r="Q38" s="109"/>
      <c r="R38" s="103"/>
      <c r="S38" s="105"/>
      <c r="T38" s="105"/>
      <c r="U38" s="103"/>
      <c r="V38" s="143"/>
      <c r="W38" s="143"/>
      <c r="X38" s="109"/>
    </row>
    <row r="39" spans="1:24" s="106" customFormat="1" ht="24.75" customHeight="1">
      <c r="A39" s="95">
        <v>23</v>
      </c>
      <c r="B39" s="95">
        <v>19</v>
      </c>
      <c r="C39" s="96" t="s">
        <v>825</v>
      </c>
      <c r="D39" s="97">
        <v>1051.5</v>
      </c>
      <c r="E39" s="97">
        <v>1575.6</v>
      </c>
      <c r="F39" s="98">
        <f>(D39-E39)/E39</f>
        <v>-0.33263518659558261</v>
      </c>
      <c r="G39" s="97">
        <v>144</v>
      </c>
      <c r="H39" s="99">
        <v>4</v>
      </c>
      <c r="I39" s="99">
        <f t="shared" si="4"/>
        <v>36</v>
      </c>
      <c r="J39" s="99">
        <v>2</v>
      </c>
      <c r="K39" s="99">
        <v>12</v>
      </c>
      <c r="L39" s="97">
        <v>110771.9</v>
      </c>
      <c r="M39" s="97">
        <v>17622</v>
      </c>
      <c r="N39" s="107">
        <v>44883</v>
      </c>
      <c r="O39" s="101" t="s">
        <v>84</v>
      </c>
      <c r="P39" s="149" t="s">
        <v>926</v>
      </c>
      <c r="Q39" s="109"/>
      <c r="R39" s="103"/>
      <c r="S39" s="105"/>
      <c r="T39" s="105"/>
      <c r="U39" s="103"/>
      <c r="V39" s="143"/>
      <c r="W39" s="143"/>
      <c r="X39" s="109"/>
    </row>
    <row r="40" spans="1:24" s="106" customFormat="1" ht="25.35" customHeight="1">
      <c r="A40" s="63">
        <v>24</v>
      </c>
      <c r="B40" s="63" t="s">
        <v>58</v>
      </c>
      <c r="C40" s="68" t="s">
        <v>949</v>
      </c>
      <c r="D40" s="67">
        <v>746.4</v>
      </c>
      <c r="E40" s="70" t="s">
        <v>36</v>
      </c>
      <c r="F40" s="70" t="s">
        <v>36</v>
      </c>
      <c r="G40" s="67">
        <v>108</v>
      </c>
      <c r="H40" s="66">
        <v>5</v>
      </c>
      <c r="I40" s="99">
        <f t="shared" si="4"/>
        <v>21.6</v>
      </c>
      <c r="J40" s="66">
        <v>5</v>
      </c>
      <c r="K40" s="66">
        <v>0</v>
      </c>
      <c r="L40" s="67">
        <v>746.4</v>
      </c>
      <c r="M40" s="67">
        <v>108</v>
      </c>
      <c r="N40" s="64" t="s">
        <v>60</v>
      </c>
      <c r="O40" s="64" t="s">
        <v>945</v>
      </c>
      <c r="P40" s="108"/>
      <c r="Q40" s="109"/>
      <c r="R40" s="103"/>
      <c r="S40" s="105"/>
      <c r="T40" s="105"/>
      <c r="U40" s="103"/>
      <c r="V40" s="143"/>
      <c r="W40" s="143"/>
      <c r="X40" s="109"/>
    </row>
    <row r="41" spans="1:24" s="106" customFormat="1" ht="25.35" customHeight="1">
      <c r="A41" s="95">
        <v>25</v>
      </c>
      <c r="B41" s="95">
        <v>21</v>
      </c>
      <c r="C41" s="96" t="s">
        <v>837</v>
      </c>
      <c r="D41" s="97">
        <v>580.79999999999995</v>
      </c>
      <c r="E41" s="97">
        <v>1273.4100000000001</v>
      </c>
      <c r="F41" s="98">
        <f>(D41-E41)/E41</f>
        <v>-0.54390180695926693</v>
      </c>
      <c r="G41" s="97">
        <v>123</v>
      </c>
      <c r="H41" s="99">
        <v>7</v>
      </c>
      <c r="I41" s="99">
        <f t="shared" si="4"/>
        <v>17.571428571428573</v>
      </c>
      <c r="J41" s="99">
        <v>1</v>
      </c>
      <c r="K41" s="99">
        <v>11</v>
      </c>
      <c r="L41" s="97">
        <v>136908.06</v>
      </c>
      <c r="M41" s="97">
        <v>26619</v>
      </c>
      <c r="N41" s="107">
        <v>44890</v>
      </c>
      <c r="O41" s="101" t="s">
        <v>84</v>
      </c>
      <c r="P41" s="108"/>
      <c r="Q41" s="109"/>
      <c r="R41" s="103"/>
      <c r="S41" s="105"/>
      <c r="T41" s="105"/>
      <c r="U41" s="103"/>
      <c r="V41" s="143"/>
      <c r="W41" s="143"/>
      <c r="X41" s="109"/>
    </row>
    <row r="42" spans="1:24" s="106" customFormat="1" ht="25.35" customHeight="1">
      <c r="A42" s="63">
        <v>26</v>
      </c>
      <c r="B42" s="95">
        <v>22</v>
      </c>
      <c r="C42" s="96" t="s">
        <v>774</v>
      </c>
      <c r="D42" s="97">
        <v>517.79999999999995</v>
      </c>
      <c r="E42" s="97">
        <v>730.3</v>
      </c>
      <c r="F42" s="98">
        <f>(D42-E42)/E42</f>
        <v>-0.29097631110502536</v>
      </c>
      <c r="G42" s="97">
        <v>74</v>
      </c>
      <c r="H42" s="97">
        <v>4</v>
      </c>
      <c r="I42" s="99">
        <f t="shared" si="4"/>
        <v>18.5</v>
      </c>
      <c r="J42" s="97">
        <v>1</v>
      </c>
      <c r="K42" s="99">
        <v>17</v>
      </c>
      <c r="L42" s="97">
        <v>1003380.9900000001</v>
      </c>
      <c r="M42" s="97">
        <v>144019</v>
      </c>
      <c r="N42" s="107">
        <v>44848</v>
      </c>
      <c r="O42" s="101" t="s">
        <v>775</v>
      </c>
      <c r="P42" s="108"/>
      <c r="Q42" s="109"/>
      <c r="R42" s="103"/>
      <c r="S42" s="105"/>
      <c r="T42" s="105"/>
      <c r="U42" s="103"/>
      <c r="V42" s="143"/>
      <c r="W42" s="143"/>
      <c r="X42" s="109"/>
    </row>
    <row r="43" spans="1:24" s="106" customFormat="1" ht="25.35" customHeight="1">
      <c r="A43" s="95">
        <v>27</v>
      </c>
      <c r="B43" s="63" t="s">
        <v>36</v>
      </c>
      <c r="C43" s="68" t="s">
        <v>866</v>
      </c>
      <c r="D43" s="67">
        <v>296.3</v>
      </c>
      <c r="E43" s="70" t="s">
        <v>36</v>
      </c>
      <c r="F43" s="70" t="s">
        <v>36</v>
      </c>
      <c r="G43" s="67">
        <v>42</v>
      </c>
      <c r="H43" s="66">
        <v>3</v>
      </c>
      <c r="I43" s="99">
        <f t="shared" si="4"/>
        <v>14</v>
      </c>
      <c r="J43" s="66">
        <v>1</v>
      </c>
      <c r="K43" s="66">
        <v>11</v>
      </c>
      <c r="L43" s="67">
        <v>11615.9</v>
      </c>
      <c r="M43" s="67">
        <v>2120</v>
      </c>
      <c r="N43" s="127">
        <v>44896</v>
      </c>
      <c r="O43" s="64" t="s">
        <v>570</v>
      </c>
      <c r="P43" s="108"/>
      <c r="Q43" s="109"/>
      <c r="R43" s="103"/>
      <c r="S43" s="105"/>
      <c r="T43" s="105"/>
      <c r="U43" s="103"/>
      <c r="V43" s="143"/>
      <c r="W43" s="143"/>
      <c r="X43" s="109"/>
    </row>
    <row r="44" spans="1:24" s="106" customFormat="1" ht="25.35" customHeight="1">
      <c r="A44" s="63">
        <v>28</v>
      </c>
      <c r="B44" s="95">
        <v>18</v>
      </c>
      <c r="C44" s="96" t="s">
        <v>878</v>
      </c>
      <c r="D44" s="97">
        <v>201.5</v>
      </c>
      <c r="E44" s="97">
        <v>2771.8</v>
      </c>
      <c r="F44" s="98">
        <f>(D44-E44)/E44</f>
        <v>-0.92730355725521318</v>
      </c>
      <c r="G44" s="97">
        <v>30</v>
      </c>
      <c r="H44" s="97">
        <v>4</v>
      </c>
      <c r="I44" s="99">
        <f t="shared" si="4"/>
        <v>7.5</v>
      </c>
      <c r="J44" s="97">
        <v>3</v>
      </c>
      <c r="K44" s="99">
        <v>8</v>
      </c>
      <c r="L44" s="97">
        <v>20079.769999999997</v>
      </c>
      <c r="M44" s="97">
        <v>4004</v>
      </c>
      <c r="N44" s="107">
        <v>44911</v>
      </c>
      <c r="O44" s="101" t="s">
        <v>835</v>
      </c>
      <c r="P44" s="108"/>
      <c r="Q44" s="109"/>
      <c r="R44" s="103"/>
      <c r="S44" s="105"/>
      <c r="T44" s="105"/>
      <c r="U44" s="103"/>
      <c r="V44" s="143"/>
      <c r="W44" s="143"/>
      <c r="X44" s="109"/>
    </row>
    <row r="45" spans="1:24" s="106" customFormat="1" ht="25.35" customHeight="1">
      <c r="A45" s="95">
        <v>29</v>
      </c>
      <c r="B45" s="63" t="s">
        <v>36</v>
      </c>
      <c r="C45" s="68" t="s">
        <v>907</v>
      </c>
      <c r="D45" s="67">
        <v>115</v>
      </c>
      <c r="E45" s="70" t="s">
        <v>36</v>
      </c>
      <c r="F45" s="70" t="s">
        <v>36</v>
      </c>
      <c r="G45" s="67">
        <v>23</v>
      </c>
      <c r="H45" s="66">
        <v>3</v>
      </c>
      <c r="I45" s="99">
        <f t="shared" si="4"/>
        <v>7.666666666666667</v>
      </c>
      <c r="J45" s="66">
        <v>1</v>
      </c>
      <c r="K45" s="66">
        <v>5</v>
      </c>
      <c r="L45" s="67">
        <v>2814.25</v>
      </c>
      <c r="M45" s="67">
        <v>504</v>
      </c>
      <c r="N45" s="127">
        <v>44932</v>
      </c>
      <c r="O45" s="64" t="s">
        <v>570</v>
      </c>
      <c r="P45" s="108"/>
      <c r="Q45" s="109"/>
      <c r="R45" s="103"/>
      <c r="S45" s="105"/>
      <c r="T45" s="105"/>
      <c r="U45" s="103"/>
      <c r="V45" s="143"/>
      <c r="W45" s="143"/>
      <c r="X45" s="109"/>
    </row>
    <row r="46" spans="1:24" s="106" customFormat="1" ht="25.35" customHeight="1">
      <c r="A46" s="63">
        <v>30</v>
      </c>
      <c r="B46" s="95">
        <v>12</v>
      </c>
      <c r="C46" s="96" t="s">
        <v>905</v>
      </c>
      <c r="D46" s="97">
        <v>105.9</v>
      </c>
      <c r="E46" s="97">
        <v>6771.23</v>
      </c>
      <c r="F46" s="98">
        <f>(D46-E46)/E46</f>
        <v>-0.98436030086114346</v>
      </c>
      <c r="G46" s="97">
        <v>17</v>
      </c>
      <c r="H46" s="99">
        <v>2</v>
      </c>
      <c r="I46" s="99">
        <f t="shared" si="4"/>
        <v>8.5</v>
      </c>
      <c r="J46" s="99">
        <v>1</v>
      </c>
      <c r="K46" s="99">
        <v>4</v>
      </c>
      <c r="L46" s="97">
        <v>73652.02</v>
      </c>
      <c r="M46" s="97">
        <v>11634</v>
      </c>
      <c r="N46" s="107" t="s">
        <v>913</v>
      </c>
      <c r="O46" s="101" t="s">
        <v>41</v>
      </c>
      <c r="P46" s="108"/>
      <c r="Q46" s="109"/>
      <c r="R46" s="103"/>
      <c r="S46" s="105"/>
      <c r="T46" s="105"/>
      <c r="U46" s="103"/>
      <c r="V46" s="143"/>
      <c r="W46" s="143"/>
      <c r="X46" s="109"/>
    </row>
    <row r="47" spans="1:24" ht="25.35" customHeight="1">
      <c r="A47" s="95"/>
      <c r="B47" s="76"/>
      <c r="C47" s="52" t="s">
        <v>90</v>
      </c>
      <c r="D47" s="124">
        <f>SUM(D35:D46)</f>
        <v>427465.16</v>
      </c>
      <c r="E47" s="124">
        <v>422506.34999999992</v>
      </c>
      <c r="F47" s="125">
        <f>(D47-E47)/E47</f>
        <v>1.1736652005348694E-2</v>
      </c>
      <c r="G47" s="126">
        <f>SUM(G35:G46)</f>
        <v>64994</v>
      </c>
      <c r="H47" s="66"/>
      <c r="I47" s="66"/>
      <c r="J47" s="99"/>
      <c r="K47" s="99"/>
      <c r="L47" s="67"/>
      <c r="M47" s="97"/>
      <c r="N47" s="64"/>
      <c r="O47" s="64"/>
    </row>
    <row r="48" spans="1:24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3" t="s">
        <v>36</v>
      </c>
      <c r="C49" s="68" t="s">
        <v>868</v>
      </c>
      <c r="D49" s="67">
        <v>101</v>
      </c>
      <c r="E49" s="70" t="s">
        <v>36</v>
      </c>
      <c r="F49" s="70" t="s">
        <v>36</v>
      </c>
      <c r="G49" s="67">
        <v>21</v>
      </c>
      <c r="H49" s="66">
        <v>1</v>
      </c>
      <c r="I49" s="66">
        <f>G49/H49</f>
        <v>21</v>
      </c>
      <c r="J49" s="66">
        <v>1</v>
      </c>
      <c r="K49" s="70" t="s">
        <v>36</v>
      </c>
      <c r="L49" s="67">
        <v>4168.8500000000004</v>
      </c>
      <c r="M49" s="67">
        <v>744</v>
      </c>
      <c r="N49" s="127">
        <v>44897</v>
      </c>
      <c r="O49" s="64" t="s">
        <v>570</v>
      </c>
      <c r="P49" s="149" t="s">
        <v>926</v>
      </c>
      <c r="Q49" s="109"/>
      <c r="R49" s="103"/>
      <c r="S49" s="105"/>
      <c r="T49" s="105"/>
      <c r="U49" s="103"/>
      <c r="V49" s="143"/>
      <c r="W49" s="143"/>
      <c r="X49" s="109"/>
    </row>
    <row r="50" spans="1:25" s="106" customFormat="1" ht="25.35" customHeight="1">
      <c r="A50" s="63">
        <v>32</v>
      </c>
      <c r="B50" s="63" t="s">
        <v>36</v>
      </c>
      <c r="C50" s="96" t="s">
        <v>395</v>
      </c>
      <c r="D50" s="97">
        <v>64</v>
      </c>
      <c r="E50" s="97" t="s">
        <v>36</v>
      </c>
      <c r="F50" s="97" t="s">
        <v>36</v>
      </c>
      <c r="G50" s="97">
        <v>21</v>
      </c>
      <c r="H50" s="99">
        <v>1</v>
      </c>
      <c r="I50" s="99">
        <f>G50/H50</f>
        <v>21</v>
      </c>
      <c r="J50" s="99">
        <v>1</v>
      </c>
      <c r="K50" s="99" t="s">
        <v>36</v>
      </c>
      <c r="L50" s="97">
        <v>234180</v>
      </c>
      <c r="M50" s="97">
        <v>50533</v>
      </c>
      <c r="N50" s="107">
        <v>44400</v>
      </c>
      <c r="O50" s="101" t="s">
        <v>84</v>
      </c>
      <c r="P50" s="108"/>
      <c r="Q50" s="109"/>
      <c r="R50" s="103"/>
      <c r="S50" s="105"/>
      <c r="T50" s="105"/>
      <c r="U50" s="103"/>
      <c r="V50" s="143"/>
      <c r="W50" s="143"/>
      <c r="X50" s="109"/>
    </row>
    <row r="51" spans="1:25" s="106" customFormat="1" ht="25.35" customHeight="1">
      <c r="A51" s="95">
        <v>33</v>
      </c>
      <c r="B51" s="95" t="s">
        <v>36</v>
      </c>
      <c r="C51" s="96" t="s">
        <v>747</v>
      </c>
      <c r="D51" s="97">
        <v>46.5</v>
      </c>
      <c r="E51" s="97" t="s">
        <v>36</v>
      </c>
      <c r="F51" s="98" t="s">
        <v>36</v>
      </c>
      <c r="G51" s="97">
        <v>9</v>
      </c>
      <c r="H51" s="99">
        <v>1</v>
      </c>
      <c r="I51" s="99">
        <f>G51/H51</f>
        <v>9</v>
      </c>
      <c r="J51" s="99">
        <v>1</v>
      </c>
      <c r="K51" s="99" t="s">
        <v>36</v>
      </c>
      <c r="L51" s="97">
        <v>3398.27</v>
      </c>
      <c r="M51" s="97">
        <v>779</v>
      </c>
      <c r="N51" s="107">
        <v>44827</v>
      </c>
      <c r="O51" s="101" t="s">
        <v>82</v>
      </c>
      <c r="P51" s="108"/>
      <c r="Q51" s="109"/>
      <c r="R51" s="103"/>
      <c r="S51" s="105"/>
      <c r="T51" s="105"/>
      <c r="U51" s="103"/>
      <c r="V51" s="143"/>
      <c r="W51" s="143"/>
      <c r="X51" s="109"/>
    </row>
    <row r="52" spans="1:25" ht="25.35" customHeight="1">
      <c r="A52" s="41"/>
      <c r="B52" s="41"/>
      <c r="C52" s="52" t="s">
        <v>208</v>
      </c>
      <c r="D52" s="124">
        <f>SUM(D47:D51)</f>
        <v>427676.66</v>
      </c>
      <c r="E52" s="124">
        <v>422506.34999999992</v>
      </c>
      <c r="F52" s="20">
        <f>(D52-E52)/E52</f>
        <v>1.2237236197751956E-2</v>
      </c>
      <c r="G52" s="62">
        <f>SUM(G47:G51)</f>
        <v>65045</v>
      </c>
      <c r="H52" s="62"/>
      <c r="I52" s="43"/>
      <c r="J52" s="119"/>
      <c r="K52" s="119"/>
      <c r="L52" s="45"/>
      <c r="M52" s="49"/>
      <c r="N52" s="46"/>
      <c r="O52" s="53"/>
      <c r="V52" s="143"/>
      <c r="W52" s="147"/>
    </row>
    <row r="53" spans="1:25">
      <c r="V53" s="147"/>
      <c r="W53" s="143"/>
    </row>
    <row r="54" spans="1:25" s="106" customFormat="1" ht="25.35" customHeight="1">
      <c r="A54" s="1"/>
      <c r="B54" s="1"/>
      <c r="C54" s="1"/>
      <c r="D54" s="1"/>
      <c r="F54" s="1"/>
      <c r="G54" s="1"/>
      <c r="H54" s="1"/>
      <c r="I54" s="1"/>
      <c r="L54" s="1"/>
      <c r="M54" s="1"/>
      <c r="N54" s="1"/>
      <c r="O54" s="1"/>
      <c r="P54" s="102"/>
      <c r="Q54" s="93"/>
      <c r="R54" s="94"/>
      <c r="S54" s="93"/>
      <c r="T54" s="93"/>
      <c r="U54" s="104"/>
      <c r="V54" s="148"/>
      <c r="W54" s="143"/>
      <c r="X54" s="104"/>
      <c r="Y54" s="103"/>
    </row>
    <row r="55" spans="1:25">
      <c r="V55" s="143"/>
      <c r="W55" s="143"/>
    </row>
    <row r="56" spans="1:25">
      <c r="V56" s="143"/>
      <c r="W56" s="143"/>
    </row>
    <row r="63" spans="1:25" ht="12" customHeight="1"/>
    <row r="66" spans="16:21">
      <c r="S66" s="61"/>
    </row>
    <row r="67" spans="16:21">
      <c r="P67" s="61"/>
    </row>
    <row r="68" spans="16:21">
      <c r="U68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17" zoomScale="60" zoomScaleNormal="60" workbookViewId="0">
      <selection activeCell="C32" sqref="C32:O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T5" s="4"/>
    </row>
    <row r="6" spans="1:28" ht="21.6">
      <c r="A6" s="159"/>
      <c r="B6" s="159"/>
      <c r="C6" s="156"/>
      <c r="D6" s="32" t="s">
        <v>761</v>
      </c>
      <c r="E6" s="32" t="s">
        <v>743</v>
      </c>
      <c r="F6" s="156"/>
      <c r="G6" s="156" t="s">
        <v>761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T8" s="4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T9" s="60"/>
      <c r="V9" s="61"/>
      <c r="X9" s="60"/>
      <c r="AA9" s="61"/>
    </row>
    <row r="10" spans="1:28" ht="21.6">
      <c r="A10" s="159"/>
      <c r="B10" s="159"/>
      <c r="C10" s="156"/>
      <c r="D10" s="32" t="s">
        <v>753</v>
      </c>
      <c r="E10" s="32" t="s">
        <v>744</v>
      </c>
      <c r="F10" s="156"/>
      <c r="G10" s="32" t="s">
        <v>753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T10" s="60"/>
      <c r="U10" s="4"/>
      <c r="V10" s="61"/>
      <c r="X10" s="60"/>
      <c r="AA10" s="61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7">
      <c r="A6" s="159"/>
      <c r="B6" s="159"/>
      <c r="C6" s="156"/>
      <c r="D6" s="32" t="s">
        <v>743</v>
      </c>
      <c r="E6" s="32" t="s">
        <v>739</v>
      </c>
      <c r="F6" s="156"/>
      <c r="G6" s="156" t="s">
        <v>743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S8" s="4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S9" s="60"/>
      <c r="V9" s="61"/>
      <c r="X9" s="60"/>
      <c r="AA9" s="61"/>
    </row>
    <row r="10" spans="1:27" ht="21.6">
      <c r="A10" s="159"/>
      <c r="B10" s="159"/>
      <c r="C10" s="156"/>
      <c r="D10" s="32" t="s">
        <v>744</v>
      </c>
      <c r="E10" s="32" t="s">
        <v>740</v>
      </c>
      <c r="F10" s="156"/>
      <c r="G10" s="32" t="s">
        <v>744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S10" s="60"/>
      <c r="U10" s="4"/>
      <c r="V10" s="61"/>
      <c r="X10" s="60"/>
      <c r="AA10" s="61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C44" sqref="C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0.88671875" style="1" bestFit="1" customWidth="1"/>
    <col min="26" max="26" width="12" style="1" customWidth="1"/>
    <col min="27" max="27" width="9.6640625" style="1" bestFit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6">
      <c r="A6" s="159"/>
      <c r="B6" s="159"/>
      <c r="C6" s="156"/>
      <c r="D6" s="32" t="s">
        <v>739</v>
      </c>
      <c r="E6" s="32" t="s">
        <v>728</v>
      </c>
      <c r="F6" s="156"/>
      <c r="G6" s="156" t="s">
        <v>739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S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S9" s="60"/>
      <c r="V9" s="61"/>
      <c r="X9" s="60"/>
      <c r="Z9" s="61"/>
    </row>
    <row r="10" spans="1:26" ht="21.6">
      <c r="A10" s="159"/>
      <c r="B10" s="159"/>
      <c r="C10" s="156"/>
      <c r="D10" s="32" t="s">
        <v>740</v>
      </c>
      <c r="E10" s="32" t="s">
        <v>729</v>
      </c>
      <c r="F10" s="156"/>
      <c r="G10" s="32" t="s">
        <v>740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S10" s="60"/>
      <c r="U10" s="4"/>
      <c r="V10" s="61"/>
      <c r="X10" s="60"/>
      <c r="Z10" s="61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9.88671875" style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6">
      <c r="A6" s="159"/>
      <c r="B6" s="159"/>
      <c r="C6" s="156"/>
      <c r="D6" s="32" t="s">
        <v>728</v>
      </c>
      <c r="E6" s="32" t="s">
        <v>723</v>
      </c>
      <c r="F6" s="156"/>
      <c r="G6" s="156" t="s">
        <v>728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S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S9" s="60"/>
      <c r="V9" s="61"/>
      <c r="X9" s="61"/>
      <c r="Y9" s="60"/>
    </row>
    <row r="10" spans="1:26">
      <c r="A10" s="159"/>
      <c r="B10" s="159"/>
      <c r="C10" s="156"/>
      <c r="D10" s="32" t="s">
        <v>729</v>
      </c>
      <c r="E10" s="32" t="s">
        <v>724</v>
      </c>
      <c r="F10" s="156"/>
      <c r="G10" s="32" t="s">
        <v>729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S10" s="60"/>
      <c r="U10" s="4"/>
      <c r="V10" s="61"/>
      <c r="X10" s="61"/>
      <c r="Y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11.55468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12.5546875" style="1" bestFit="1" customWidth="1"/>
    <col min="22" max="22" width="11.88671875" style="1" bestFit="1" customWidth="1"/>
    <col min="23" max="23" width="12" style="1" customWidth="1"/>
    <col min="24" max="24" width="9.88671875" style="1" customWidth="1"/>
    <col min="25" max="25" width="12" style="1" bestFit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S5" s="4"/>
    </row>
    <row r="6" spans="1:26" ht="21.6">
      <c r="A6" s="159"/>
      <c r="B6" s="159"/>
      <c r="C6" s="156"/>
      <c r="D6" s="32" t="s">
        <v>723</v>
      </c>
      <c r="E6" s="32" t="s">
        <v>713</v>
      </c>
      <c r="F6" s="156"/>
      <c r="G6" s="156" t="s">
        <v>723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P8" s="2"/>
      <c r="S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P9" s="2"/>
      <c r="S9" s="60"/>
      <c r="V9" s="61"/>
      <c r="W9" s="61"/>
      <c r="X9" s="60"/>
    </row>
    <row r="10" spans="1:26" ht="21.6">
      <c r="A10" s="159"/>
      <c r="B10" s="159"/>
      <c r="C10" s="156"/>
      <c r="D10" s="32" t="s">
        <v>724</v>
      </c>
      <c r="E10" s="32" t="s">
        <v>714</v>
      </c>
      <c r="F10" s="156"/>
      <c r="G10" s="32" t="s">
        <v>724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P10" s="2"/>
      <c r="S10" s="60"/>
      <c r="U10" s="4"/>
      <c r="V10" s="61"/>
      <c r="W10" s="61"/>
      <c r="X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4.4414062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U5" s="4"/>
    </row>
    <row r="6" spans="1:28" ht="21.6">
      <c r="A6" s="159"/>
      <c r="B6" s="159"/>
      <c r="C6" s="156"/>
      <c r="D6" s="32" t="s">
        <v>713</v>
      </c>
      <c r="E6" s="32" t="s">
        <v>709</v>
      </c>
      <c r="F6" s="156"/>
      <c r="G6" s="156" t="s">
        <v>713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U8" s="4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U9" s="60"/>
      <c r="X9" s="61"/>
      <c r="Y9" s="61"/>
      <c r="Z9" s="60"/>
    </row>
    <row r="10" spans="1:28" ht="21.6">
      <c r="A10" s="159"/>
      <c r="B10" s="159"/>
      <c r="C10" s="156"/>
      <c r="D10" s="32" t="s">
        <v>714</v>
      </c>
      <c r="E10" s="32" t="s">
        <v>710</v>
      </c>
      <c r="F10" s="156"/>
      <c r="G10" s="32" t="s">
        <v>714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U10" s="60"/>
      <c r="X10" s="61"/>
      <c r="Y10" s="61"/>
      <c r="Z10" s="60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U5" s="4"/>
    </row>
    <row r="6" spans="1:26">
      <c r="A6" s="159"/>
      <c r="B6" s="159"/>
      <c r="C6" s="156"/>
      <c r="D6" s="32" t="s">
        <v>709</v>
      </c>
      <c r="E6" s="32" t="s">
        <v>694</v>
      </c>
      <c r="F6" s="156"/>
      <c r="G6" s="156" t="s">
        <v>709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U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U9" s="60"/>
      <c r="X9" s="61"/>
      <c r="Y9" s="61"/>
      <c r="Z9" s="60"/>
    </row>
    <row r="10" spans="1:26" ht="21.6">
      <c r="A10" s="159"/>
      <c r="B10" s="159"/>
      <c r="C10" s="156"/>
      <c r="D10" s="32" t="s">
        <v>710</v>
      </c>
      <c r="E10" s="32" t="s">
        <v>695</v>
      </c>
      <c r="F10" s="156"/>
      <c r="G10" s="32" t="s">
        <v>710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U10" s="60"/>
      <c r="X10" s="61"/>
      <c r="Y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U5" s="4"/>
    </row>
    <row r="6" spans="1:26">
      <c r="A6" s="159"/>
      <c r="B6" s="159"/>
      <c r="C6" s="156"/>
      <c r="D6" s="32" t="s">
        <v>694</v>
      </c>
      <c r="E6" s="32" t="s">
        <v>690</v>
      </c>
      <c r="F6" s="156"/>
      <c r="G6" s="156" t="s">
        <v>694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U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U9" s="60"/>
      <c r="X9" s="61"/>
      <c r="Y9" s="61"/>
      <c r="Z9" s="60"/>
    </row>
    <row r="10" spans="1:26" ht="21.6">
      <c r="A10" s="159"/>
      <c r="B10" s="159"/>
      <c r="C10" s="156"/>
      <c r="D10" s="32" t="s">
        <v>695</v>
      </c>
      <c r="E10" s="32" t="s">
        <v>691</v>
      </c>
      <c r="F10" s="156"/>
      <c r="G10" s="32" t="s">
        <v>695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U10" s="60"/>
      <c r="X10" s="61"/>
      <c r="Y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4.44140625" style="1" bestFit="1" customWidth="1"/>
    <col min="24" max="24" width="12.554687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U5" s="4"/>
    </row>
    <row r="6" spans="1:26">
      <c r="A6" s="159"/>
      <c r="B6" s="159"/>
      <c r="C6" s="156"/>
      <c r="D6" s="32" t="s">
        <v>690</v>
      </c>
      <c r="E6" s="32" t="s">
        <v>678</v>
      </c>
      <c r="F6" s="156"/>
      <c r="G6" s="156" t="s">
        <v>690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U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U9" s="60"/>
      <c r="W9" s="61"/>
      <c r="Y9" s="61"/>
      <c r="Z9" s="60"/>
    </row>
    <row r="10" spans="1:26" ht="21.6">
      <c r="A10" s="159"/>
      <c r="B10" s="159"/>
      <c r="C10" s="156"/>
      <c r="D10" s="32" t="s">
        <v>691</v>
      </c>
      <c r="E10" s="32" t="s">
        <v>679</v>
      </c>
      <c r="F10" s="156"/>
      <c r="G10" s="32" t="s">
        <v>691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U10" s="60"/>
      <c r="W10" s="61"/>
      <c r="Y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V5" s="4"/>
    </row>
    <row r="6" spans="1:26">
      <c r="A6" s="159"/>
      <c r="B6" s="159"/>
      <c r="C6" s="156"/>
      <c r="D6" s="32" t="s">
        <v>678</v>
      </c>
      <c r="E6" s="32" t="s">
        <v>670</v>
      </c>
      <c r="F6" s="156"/>
      <c r="G6" s="156" t="s">
        <v>678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V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0"/>
      <c r="W9" s="61"/>
      <c r="X9" s="61"/>
      <c r="Z9" s="60"/>
    </row>
    <row r="10" spans="1:26" ht="21.6">
      <c r="A10" s="159"/>
      <c r="B10" s="159"/>
      <c r="C10" s="156"/>
      <c r="D10" s="32" t="s">
        <v>679</v>
      </c>
      <c r="E10" s="32" t="s">
        <v>671</v>
      </c>
      <c r="F10" s="156"/>
      <c r="G10" s="32" t="s">
        <v>679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0"/>
      <c r="W10" s="61"/>
      <c r="X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AFF7-1B2B-45FC-B6FE-1583FB39F07B}">
  <sheetPr>
    <tabColor theme="0"/>
  </sheetPr>
  <dimension ref="A1:Y60"/>
  <sheetViews>
    <sheetView topLeftCell="A28" zoomScale="60" zoomScaleNormal="60" workbookViewId="0">
      <selection activeCell="D44" sqref="D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939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930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 ht="21.6">
      <c r="A6" s="159"/>
      <c r="B6" s="159"/>
      <c r="C6" s="156"/>
      <c r="D6" s="32" t="s">
        <v>931</v>
      </c>
      <c r="E6" s="32" t="s">
        <v>921</v>
      </c>
      <c r="F6" s="156"/>
      <c r="G6" s="156" t="s">
        <v>931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932</v>
      </c>
      <c r="E10" s="32" t="s">
        <v>922</v>
      </c>
      <c r="F10" s="156"/>
      <c r="G10" s="32" t="s">
        <v>932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118802.23</v>
      </c>
      <c r="E13" s="97">
        <v>171768.48</v>
      </c>
      <c r="F13" s="98">
        <f>(D13-E13)/E13</f>
        <v>-0.30835837867343308</v>
      </c>
      <c r="G13" s="97">
        <v>14789</v>
      </c>
      <c r="H13" s="99">
        <v>276</v>
      </c>
      <c r="I13" s="99">
        <f t="shared" ref="I13:I22" si="0">G13/H13</f>
        <v>53.583333333333336</v>
      </c>
      <c r="J13" s="99">
        <v>25</v>
      </c>
      <c r="K13" s="99">
        <v>7</v>
      </c>
      <c r="L13" s="97">
        <v>2387124.83</v>
      </c>
      <c r="M13" s="97">
        <v>318121</v>
      </c>
      <c r="N13" s="107">
        <v>44911</v>
      </c>
      <c r="O13" s="101" t="s">
        <v>84</v>
      </c>
      <c r="P13" s="144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95">
        <v>3</v>
      </c>
      <c r="C14" s="96" t="s">
        <v>870</v>
      </c>
      <c r="D14" s="97">
        <v>71627.63</v>
      </c>
      <c r="E14" s="97">
        <v>88510.83</v>
      </c>
      <c r="F14" s="98">
        <f>(D14-E14)/E14</f>
        <v>-0.19074727917476308</v>
      </c>
      <c r="G14" s="97">
        <v>13007</v>
      </c>
      <c r="H14" s="99">
        <v>281</v>
      </c>
      <c r="I14" s="99">
        <f t="shared" si="0"/>
        <v>46.288256227758005</v>
      </c>
      <c r="J14" s="99">
        <v>23</v>
      </c>
      <c r="K14" s="99">
        <v>6</v>
      </c>
      <c r="L14" s="67">
        <v>822498.74</v>
      </c>
      <c r="M14" s="67">
        <v>153642</v>
      </c>
      <c r="N14" s="107">
        <v>44916</v>
      </c>
      <c r="O14" s="101" t="s">
        <v>853</v>
      </c>
      <c r="P14" s="136"/>
      <c r="Q14" s="137"/>
      <c r="R14" s="129"/>
      <c r="S14" s="132"/>
      <c r="T14" s="132"/>
      <c r="U14" s="129"/>
      <c r="V14" s="132"/>
      <c r="W14" s="147"/>
      <c r="X14" s="137"/>
    </row>
    <row r="15" spans="1:24" customFormat="1" ht="25.35" customHeight="1">
      <c r="A15" s="95">
        <v>3</v>
      </c>
      <c r="B15" s="76">
        <v>2</v>
      </c>
      <c r="C15" s="68" t="s">
        <v>888</v>
      </c>
      <c r="D15" s="67">
        <v>55802.52</v>
      </c>
      <c r="E15" s="67">
        <v>105528.09</v>
      </c>
      <c r="F15" s="98">
        <f>(D15-E15)/E15</f>
        <v>-0.47120695541822089</v>
      </c>
      <c r="G15" s="67">
        <v>8148</v>
      </c>
      <c r="H15" s="67">
        <v>194</v>
      </c>
      <c r="I15" s="99">
        <f t="shared" si="0"/>
        <v>42</v>
      </c>
      <c r="J15" s="67">
        <v>10</v>
      </c>
      <c r="K15" s="66">
        <v>5</v>
      </c>
      <c r="L15" s="67">
        <v>765758.94000000006</v>
      </c>
      <c r="M15" s="67">
        <v>115442</v>
      </c>
      <c r="N15" s="127" t="s">
        <v>894</v>
      </c>
      <c r="O15" s="64" t="s">
        <v>402</v>
      </c>
      <c r="P15" s="136"/>
      <c r="Q15" s="137"/>
      <c r="R15" s="129"/>
      <c r="S15" s="132"/>
      <c r="T15" s="132"/>
      <c r="U15" s="129"/>
      <c r="V15" s="132"/>
      <c r="W15" s="147"/>
      <c r="X15" s="137"/>
    </row>
    <row r="16" spans="1:24" customFormat="1" ht="25.35" customHeight="1">
      <c r="A16" s="63">
        <v>4</v>
      </c>
      <c r="B16" s="95" t="s">
        <v>34</v>
      </c>
      <c r="C16" s="96" t="s">
        <v>928</v>
      </c>
      <c r="D16" s="97">
        <v>34321.980000000003</v>
      </c>
      <c r="E16" s="98" t="s">
        <v>36</v>
      </c>
      <c r="F16" s="98" t="s">
        <v>36</v>
      </c>
      <c r="G16" s="97">
        <v>5241</v>
      </c>
      <c r="H16" s="99">
        <v>143</v>
      </c>
      <c r="I16" s="99">
        <f t="shared" si="0"/>
        <v>36.650349650349654</v>
      </c>
      <c r="J16" s="99">
        <v>17</v>
      </c>
      <c r="K16" s="99">
        <v>1</v>
      </c>
      <c r="L16" s="97">
        <v>36852.78</v>
      </c>
      <c r="M16" s="97">
        <v>5619</v>
      </c>
      <c r="N16" s="127">
        <v>44953</v>
      </c>
      <c r="O16" s="64" t="s">
        <v>41</v>
      </c>
      <c r="P16" s="136"/>
      <c r="Q16" s="137"/>
      <c r="R16" s="129"/>
      <c r="S16" s="132"/>
      <c r="T16" s="132"/>
      <c r="U16" s="129"/>
      <c r="V16" s="132"/>
      <c r="W16" s="147"/>
      <c r="X16" s="137"/>
    </row>
    <row r="17" spans="1:24" customFormat="1" ht="25.35" customHeight="1">
      <c r="A17" s="95">
        <v>5</v>
      </c>
      <c r="B17" s="63">
        <v>4</v>
      </c>
      <c r="C17" s="96" t="s">
        <v>918</v>
      </c>
      <c r="D17" s="97">
        <v>21779.06</v>
      </c>
      <c r="E17" s="97">
        <v>40592.300000000003</v>
      </c>
      <c r="F17" s="98">
        <f>(D17-E17)/E17</f>
        <v>-0.46346819470687789</v>
      </c>
      <c r="G17" s="97">
        <v>3242</v>
      </c>
      <c r="H17" s="99">
        <v>98</v>
      </c>
      <c r="I17" s="99">
        <f t="shared" si="0"/>
        <v>33.081632653061227</v>
      </c>
      <c r="J17" s="99">
        <v>12</v>
      </c>
      <c r="K17" s="99">
        <v>2</v>
      </c>
      <c r="L17" s="97">
        <v>69469.81</v>
      </c>
      <c r="M17" s="97">
        <v>10455</v>
      </c>
      <c r="N17" s="107">
        <v>44946</v>
      </c>
      <c r="O17" s="101" t="s">
        <v>853</v>
      </c>
      <c r="P17" s="136"/>
      <c r="Q17" s="137"/>
      <c r="R17" s="129"/>
      <c r="S17" s="132"/>
      <c r="T17" s="132"/>
      <c r="U17" s="129"/>
      <c r="V17" s="132"/>
      <c r="W17" s="147"/>
      <c r="X17" s="137"/>
    </row>
    <row r="18" spans="1:24" customFormat="1" ht="25.35" customHeight="1">
      <c r="A18" s="63">
        <v>6</v>
      </c>
      <c r="B18" s="95">
        <v>5</v>
      </c>
      <c r="C18" s="96" t="s">
        <v>924</v>
      </c>
      <c r="D18" s="97">
        <v>18059.580000000002</v>
      </c>
      <c r="E18" s="97">
        <v>34066.729999999996</v>
      </c>
      <c r="F18" s="98">
        <f>(D18-E18)/E18</f>
        <v>-0.46987632801856816</v>
      </c>
      <c r="G18" s="97">
        <v>2645</v>
      </c>
      <c r="H18" s="99">
        <v>67</v>
      </c>
      <c r="I18" s="99">
        <f t="shared" si="0"/>
        <v>39.477611940298509</v>
      </c>
      <c r="J18" s="99">
        <v>12</v>
      </c>
      <c r="K18" s="99">
        <v>2</v>
      </c>
      <c r="L18" s="97">
        <v>52126.31</v>
      </c>
      <c r="M18" s="97">
        <v>8114</v>
      </c>
      <c r="N18" s="107">
        <v>44946</v>
      </c>
      <c r="O18" s="101" t="s">
        <v>925</v>
      </c>
      <c r="P18" s="136"/>
      <c r="Q18" s="137"/>
      <c r="R18" s="129"/>
      <c r="S18" s="132"/>
      <c r="T18" s="132"/>
      <c r="U18" s="129"/>
      <c r="V18" s="132"/>
      <c r="W18" s="147"/>
      <c r="X18" s="137"/>
    </row>
    <row r="19" spans="1:24" customFormat="1" ht="25.35" customHeight="1">
      <c r="A19" s="95">
        <v>7</v>
      </c>
      <c r="B19" s="95" t="s">
        <v>34</v>
      </c>
      <c r="C19" s="96" t="s">
        <v>929</v>
      </c>
      <c r="D19" s="97">
        <v>14015.42</v>
      </c>
      <c r="E19" s="98" t="s">
        <v>36</v>
      </c>
      <c r="F19" s="98" t="s">
        <v>36</v>
      </c>
      <c r="G19" s="97">
        <v>2345</v>
      </c>
      <c r="H19" s="99">
        <v>108</v>
      </c>
      <c r="I19" s="99">
        <f t="shared" si="0"/>
        <v>21.712962962962962</v>
      </c>
      <c r="J19" s="99">
        <v>18</v>
      </c>
      <c r="K19" s="99">
        <v>1</v>
      </c>
      <c r="L19" s="97">
        <v>16163.37</v>
      </c>
      <c r="M19" s="97">
        <v>2700</v>
      </c>
      <c r="N19" s="107">
        <v>44953</v>
      </c>
      <c r="O19" s="64" t="s">
        <v>41</v>
      </c>
      <c r="P19" s="136"/>
      <c r="Q19" s="137"/>
      <c r="R19" s="129"/>
      <c r="S19" s="132"/>
      <c r="T19" s="132"/>
      <c r="U19" s="129"/>
      <c r="V19" s="132"/>
      <c r="W19" s="147"/>
      <c r="X19" s="137"/>
    </row>
    <row r="20" spans="1:24" s="106" customFormat="1" ht="25.35" customHeight="1">
      <c r="A20" s="63">
        <v>8</v>
      </c>
      <c r="B20" s="63" t="s">
        <v>34</v>
      </c>
      <c r="C20" s="68" t="s">
        <v>933</v>
      </c>
      <c r="D20" s="67">
        <v>13346.98</v>
      </c>
      <c r="E20" s="98" t="s">
        <v>36</v>
      </c>
      <c r="F20" s="98" t="s">
        <v>36</v>
      </c>
      <c r="G20" s="67">
        <v>2156</v>
      </c>
      <c r="H20" s="67">
        <v>129</v>
      </c>
      <c r="I20" s="99">
        <f t="shared" si="0"/>
        <v>16.713178294573645</v>
      </c>
      <c r="J20" s="67">
        <v>16</v>
      </c>
      <c r="K20" s="66">
        <v>1</v>
      </c>
      <c r="L20" s="67">
        <v>13474.48</v>
      </c>
      <c r="M20" s="67">
        <v>2176</v>
      </c>
      <c r="N20" s="127">
        <v>44953</v>
      </c>
      <c r="O20" s="64" t="s">
        <v>934</v>
      </c>
      <c r="P20" s="144" t="s">
        <v>926</v>
      </c>
      <c r="Q20" s="109"/>
      <c r="R20" s="103"/>
      <c r="S20" s="105"/>
      <c r="T20" s="105"/>
      <c r="U20" s="103"/>
      <c r="V20" s="105"/>
      <c r="W20" s="143"/>
      <c r="X20" s="109"/>
    </row>
    <row r="21" spans="1:24" s="106" customFormat="1" ht="25.35" customHeight="1">
      <c r="A21" s="95">
        <v>9</v>
      </c>
      <c r="B21" s="63">
        <v>8</v>
      </c>
      <c r="C21" s="68" t="s">
        <v>886</v>
      </c>
      <c r="D21" s="66">
        <v>12430.02</v>
      </c>
      <c r="E21" s="66">
        <v>17553.150000000001</v>
      </c>
      <c r="F21" s="70">
        <f>(D21-E21)/E21</f>
        <v>-0.291863853496381</v>
      </c>
      <c r="G21" s="67">
        <v>2490</v>
      </c>
      <c r="H21" s="66">
        <v>99</v>
      </c>
      <c r="I21" s="66">
        <f t="shared" si="0"/>
        <v>25.151515151515152</v>
      </c>
      <c r="J21" s="66">
        <v>13</v>
      </c>
      <c r="K21" s="66">
        <v>5</v>
      </c>
      <c r="L21" s="67">
        <v>142295.55000000002</v>
      </c>
      <c r="M21" s="67">
        <v>28726</v>
      </c>
      <c r="N21" s="127" t="s">
        <v>894</v>
      </c>
      <c r="O21" s="64" t="s">
        <v>893</v>
      </c>
      <c r="P21" s="144"/>
      <c r="Q21" s="109"/>
      <c r="R21" s="103"/>
      <c r="S21" s="105"/>
      <c r="T21" s="105"/>
      <c r="U21" s="103"/>
      <c r="V21" s="105"/>
      <c r="W21" s="143"/>
      <c r="X21" s="109"/>
    </row>
    <row r="22" spans="1:24" s="106" customFormat="1" ht="25.35" customHeight="1">
      <c r="A22" s="63">
        <v>10</v>
      </c>
      <c r="B22" s="63" t="s">
        <v>34</v>
      </c>
      <c r="C22" s="68" t="s">
        <v>935</v>
      </c>
      <c r="D22" s="67">
        <v>11405.32</v>
      </c>
      <c r="E22" s="98" t="s">
        <v>36</v>
      </c>
      <c r="F22" s="98" t="s">
        <v>36</v>
      </c>
      <c r="G22" s="67">
        <v>1793</v>
      </c>
      <c r="H22" s="67">
        <v>72</v>
      </c>
      <c r="I22" s="99">
        <f t="shared" si="0"/>
        <v>24.902777777777779</v>
      </c>
      <c r="J22" s="67">
        <v>13</v>
      </c>
      <c r="K22" s="66">
        <v>1</v>
      </c>
      <c r="L22" s="67">
        <v>11405.32</v>
      </c>
      <c r="M22" s="67">
        <v>1793</v>
      </c>
      <c r="N22" s="127">
        <v>44953</v>
      </c>
      <c r="O22" s="64" t="s">
        <v>84</v>
      </c>
      <c r="P22" s="144" t="s">
        <v>926</v>
      </c>
      <c r="Q22" s="109"/>
      <c r="R22" s="103"/>
      <c r="S22" s="105"/>
      <c r="T22" s="105"/>
      <c r="U22" s="103"/>
      <c r="V22" s="105"/>
      <c r="W22" s="143"/>
      <c r="X22" s="109"/>
    </row>
    <row r="23" spans="1:24" ht="25.35" customHeight="1">
      <c r="A23" s="95"/>
      <c r="B23" s="76"/>
      <c r="C23" s="52" t="s">
        <v>52</v>
      </c>
      <c r="D23" s="124">
        <f>SUM(D13:D22)</f>
        <v>371590.74</v>
      </c>
      <c r="E23" s="124">
        <v>522572.21</v>
      </c>
      <c r="F23" s="125">
        <f>(D23-E23)/E23</f>
        <v>-0.28891982220026591</v>
      </c>
      <c r="G23" s="124">
        <f>SUM(G13:G22)</f>
        <v>55856</v>
      </c>
      <c r="H23" s="66"/>
      <c r="I23" s="66"/>
      <c r="J23" s="99"/>
      <c r="K23" s="99"/>
      <c r="L23" s="67"/>
      <c r="M23" s="97"/>
      <c r="N23" s="64"/>
      <c r="O23" s="64"/>
      <c r="V23" s="147"/>
      <c r="W23" s="143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  <c r="V24" s="143"/>
      <c r="W24" s="143"/>
    </row>
    <row r="25" spans="1:24" s="106" customFormat="1" ht="25.35" customHeight="1">
      <c r="A25" s="95">
        <v>11</v>
      </c>
      <c r="B25" s="95">
        <v>9</v>
      </c>
      <c r="C25" s="68" t="s">
        <v>915</v>
      </c>
      <c r="D25" s="67">
        <v>9992</v>
      </c>
      <c r="E25" s="67">
        <v>15145</v>
      </c>
      <c r="F25" s="70">
        <f>(D25-E25)/E25</f>
        <v>-0.34024430505117198</v>
      </c>
      <c r="G25" s="67">
        <v>2012</v>
      </c>
      <c r="H25" s="67" t="s">
        <v>36</v>
      </c>
      <c r="I25" s="67" t="s">
        <v>36</v>
      </c>
      <c r="J25" s="67">
        <v>12</v>
      </c>
      <c r="K25" s="66">
        <v>3</v>
      </c>
      <c r="L25" s="67">
        <v>50937</v>
      </c>
      <c r="M25" s="67">
        <v>10586</v>
      </c>
      <c r="N25" s="127">
        <v>44939</v>
      </c>
      <c r="O25" s="64" t="s">
        <v>47</v>
      </c>
      <c r="P25" s="144"/>
      <c r="Q25" s="109"/>
      <c r="R25" s="103"/>
      <c r="S25" s="105"/>
      <c r="T25" s="105"/>
      <c r="U25" s="103"/>
      <c r="V25" s="105"/>
      <c r="W25" s="143"/>
      <c r="X25" s="109"/>
    </row>
    <row r="26" spans="1:24" s="106" customFormat="1" ht="25.35" customHeight="1">
      <c r="A26" s="63">
        <v>12</v>
      </c>
      <c r="B26" s="63">
        <v>6</v>
      </c>
      <c r="C26" s="68" t="s">
        <v>905</v>
      </c>
      <c r="D26" s="67">
        <v>6771.23</v>
      </c>
      <c r="E26" s="67">
        <v>18601.7</v>
      </c>
      <c r="F26" s="70">
        <f>(D26-E26)/E26</f>
        <v>-0.6359886461990033</v>
      </c>
      <c r="G26" s="67">
        <v>1013</v>
      </c>
      <c r="H26" s="66">
        <v>44</v>
      </c>
      <c r="I26" s="99">
        <f t="shared" ref="I26:I34" si="1">G26/H26</f>
        <v>23.022727272727273</v>
      </c>
      <c r="J26" s="66">
        <v>8</v>
      </c>
      <c r="K26" s="66">
        <v>3</v>
      </c>
      <c r="L26" s="67">
        <v>73546.12</v>
      </c>
      <c r="M26" s="67">
        <v>11617</v>
      </c>
      <c r="N26" s="127" t="s">
        <v>913</v>
      </c>
      <c r="O26" s="64" t="s">
        <v>41</v>
      </c>
      <c r="P26" s="144"/>
      <c r="Q26" s="109"/>
      <c r="R26" s="103"/>
      <c r="S26" s="105"/>
      <c r="T26" s="105"/>
      <c r="U26" s="103"/>
      <c r="V26" s="105"/>
      <c r="W26" s="143"/>
      <c r="X26" s="109"/>
    </row>
    <row r="27" spans="1:24" s="106" customFormat="1" ht="25.2" customHeight="1">
      <c r="A27" s="95">
        <v>13</v>
      </c>
      <c r="B27" s="63">
        <v>12</v>
      </c>
      <c r="C27" s="68" t="s">
        <v>903</v>
      </c>
      <c r="D27" s="67">
        <v>4980.6899999999996</v>
      </c>
      <c r="E27" s="67">
        <v>4990.76</v>
      </c>
      <c r="F27" s="70">
        <f>(D27-E27)/E27</f>
        <v>-2.0177287627536926E-3</v>
      </c>
      <c r="G27" s="67">
        <v>829</v>
      </c>
      <c r="H27" s="66">
        <v>20</v>
      </c>
      <c r="I27" s="66">
        <f t="shared" si="1"/>
        <v>41.45</v>
      </c>
      <c r="J27" s="66">
        <v>7</v>
      </c>
      <c r="K27" s="66">
        <v>4</v>
      </c>
      <c r="L27" s="67">
        <v>36499.24</v>
      </c>
      <c r="M27" s="67">
        <v>5906</v>
      </c>
      <c r="N27" s="127" t="s">
        <v>904</v>
      </c>
      <c r="O27" s="64" t="s">
        <v>893</v>
      </c>
      <c r="P27" s="108"/>
      <c r="Q27" s="109"/>
      <c r="R27" s="103"/>
      <c r="S27" s="105"/>
      <c r="T27" s="105"/>
      <c r="U27" s="103"/>
      <c r="V27" s="143"/>
      <c r="W27" s="143"/>
      <c r="X27" s="109"/>
    </row>
    <row r="28" spans="1:24" s="106" customFormat="1" ht="25.35" customHeight="1">
      <c r="A28" s="63">
        <v>14</v>
      </c>
      <c r="B28" s="63" t="s">
        <v>34</v>
      </c>
      <c r="C28" s="68" t="s">
        <v>936</v>
      </c>
      <c r="D28" s="67">
        <v>7988.19</v>
      </c>
      <c r="E28" s="98" t="s">
        <v>36</v>
      </c>
      <c r="F28" s="98" t="s">
        <v>36</v>
      </c>
      <c r="G28" s="67">
        <v>1277</v>
      </c>
      <c r="H28" s="67">
        <v>16</v>
      </c>
      <c r="I28" s="99">
        <f t="shared" si="1"/>
        <v>79.8125</v>
      </c>
      <c r="J28" s="67">
        <v>7</v>
      </c>
      <c r="K28" s="66">
        <v>1</v>
      </c>
      <c r="L28" s="67">
        <v>7988.19</v>
      </c>
      <c r="M28" s="67">
        <v>1277</v>
      </c>
      <c r="N28" s="127">
        <v>44960</v>
      </c>
      <c r="O28" s="64" t="s">
        <v>184</v>
      </c>
      <c r="P28" s="144" t="s">
        <v>926</v>
      </c>
      <c r="Q28" s="109"/>
      <c r="R28" s="103"/>
      <c r="S28" s="105"/>
      <c r="T28" s="105"/>
      <c r="U28" s="103"/>
      <c r="V28" s="147"/>
      <c r="W28" s="143"/>
      <c r="X28" s="109"/>
    </row>
    <row r="29" spans="1:24" s="106" customFormat="1" ht="25.35" customHeight="1">
      <c r="A29" s="95">
        <v>15</v>
      </c>
      <c r="B29" s="63">
        <v>10</v>
      </c>
      <c r="C29" s="68" t="s">
        <v>895</v>
      </c>
      <c r="D29" s="67">
        <v>4682.12</v>
      </c>
      <c r="E29" s="67">
        <v>12230.63</v>
      </c>
      <c r="F29" s="70">
        <f t="shared" ref="F29:F35" si="2">(D29-E29)/E29</f>
        <v>-0.61718079935375358</v>
      </c>
      <c r="G29" s="67">
        <v>700</v>
      </c>
      <c r="H29" s="66">
        <v>18</v>
      </c>
      <c r="I29" s="66">
        <f t="shared" si="1"/>
        <v>38.888888888888886</v>
      </c>
      <c r="J29" s="66">
        <v>6</v>
      </c>
      <c r="K29" s="66">
        <v>4</v>
      </c>
      <c r="L29" s="67">
        <v>74686.789999999994</v>
      </c>
      <c r="M29" s="67">
        <v>11640</v>
      </c>
      <c r="N29" s="127">
        <v>44932</v>
      </c>
      <c r="O29" s="64" t="s">
        <v>142</v>
      </c>
      <c r="P29" s="108"/>
      <c r="Q29" s="109"/>
      <c r="R29" s="103"/>
      <c r="S29" s="105"/>
      <c r="T29" s="105"/>
      <c r="U29" s="103"/>
      <c r="V29" s="143"/>
      <c r="W29" s="143"/>
      <c r="X29" s="109"/>
    </row>
    <row r="30" spans="1:24" customFormat="1" ht="25.35" customHeight="1">
      <c r="A30" s="63">
        <v>16</v>
      </c>
      <c r="B30" s="95">
        <v>11</v>
      </c>
      <c r="C30" s="68" t="s">
        <v>879</v>
      </c>
      <c r="D30" s="67">
        <v>3777.07</v>
      </c>
      <c r="E30" s="67">
        <v>8191.98</v>
      </c>
      <c r="F30" s="70">
        <f t="shared" si="2"/>
        <v>-0.53893075910829857</v>
      </c>
      <c r="G30" s="67">
        <v>582</v>
      </c>
      <c r="H30" s="66">
        <v>19</v>
      </c>
      <c r="I30" s="66">
        <f t="shared" si="1"/>
        <v>30.631578947368421</v>
      </c>
      <c r="J30" s="66">
        <v>5</v>
      </c>
      <c r="K30" s="66">
        <v>6</v>
      </c>
      <c r="L30" s="67">
        <v>169226.88</v>
      </c>
      <c r="M30" s="67">
        <v>26533</v>
      </c>
      <c r="N30" s="127">
        <v>44916</v>
      </c>
      <c r="O30" s="64" t="s">
        <v>142</v>
      </c>
      <c r="P30" s="136"/>
      <c r="Q30" s="137"/>
      <c r="R30" s="129"/>
      <c r="S30" s="132"/>
      <c r="T30" s="132"/>
      <c r="U30" s="129"/>
      <c r="V30" s="143"/>
      <c r="W30" s="143"/>
      <c r="X30" s="137"/>
    </row>
    <row r="31" spans="1:24" customFormat="1" ht="25.35" customHeight="1">
      <c r="A31" s="95">
        <v>17</v>
      </c>
      <c r="B31" s="95">
        <v>7</v>
      </c>
      <c r="C31" s="96" t="s">
        <v>906</v>
      </c>
      <c r="D31" s="97">
        <v>3712.7</v>
      </c>
      <c r="E31" s="97">
        <v>18575.3</v>
      </c>
      <c r="F31" s="98">
        <f t="shared" si="2"/>
        <v>-0.80012705043794707</v>
      </c>
      <c r="G31" s="97">
        <v>507</v>
      </c>
      <c r="H31" s="99">
        <v>19</v>
      </c>
      <c r="I31" s="99">
        <f t="shared" si="1"/>
        <v>26.684210526315791</v>
      </c>
      <c r="J31" s="99">
        <v>4</v>
      </c>
      <c r="K31" s="99">
        <v>3</v>
      </c>
      <c r="L31" s="67">
        <v>70291.850000000006</v>
      </c>
      <c r="M31" s="67">
        <v>11174</v>
      </c>
      <c r="N31" s="107" t="s">
        <v>913</v>
      </c>
      <c r="O31" s="101" t="s">
        <v>853</v>
      </c>
      <c r="P31" s="136"/>
      <c r="Q31" s="137"/>
      <c r="R31" s="129"/>
      <c r="S31" s="132"/>
      <c r="T31" s="132"/>
      <c r="U31" s="129"/>
      <c r="V31" s="143"/>
      <c r="W31" s="143"/>
      <c r="X31" s="137"/>
    </row>
    <row r="32" spans="1:24" customFormat="1" ht="25.35" customHeight="1">
      <c r="A32" s="63">
        <v>18</v>
      </c>
      <c r="B32" s="95">
        <v>17</v>
      </c>
      <c r="C32" s="96" t="s">
        <v>878</v>
      </c>
      <c r="D32" s="97">
        <v>2771.8</v>
      </c>
      <c r="E32" s="97">
        <v>1191.18</v>
      </c>
      <c r="F32" s="98">
        <f t="shared" si="2"/>
        <v>1.3269363152504239</v>
      </c>
      <c r="G32" s="97">
        <v>646</v>
      </c>
      <c r="H32" s="97">
        <v>10</v>
      </c>
      <c r="I32" s="99">
        <f t="shared" si="1"/>
        <v>64.599999999999994</v>
      </c>
      <c r="J32" s="97">
        <v>4</v>
      </c>
      <c r="K32" s="99">
        <v>7</v>
      </c>
      <c r="L32" s="67">
        <v>18344.669999999998</v>
      </c>
      <c r="M32" s="67">
        <v>3540</v>
      </c>
      <c r="N32" s="107">
        <v>44911</v>
      </c>
      <c r="O32" s="101" t="s">
        <v>835</v>
      </c>
      <c r="P32" s="136"/>
      <c r="Q32" s="137"/>
      <c r="R32" s="129"/>
      <c r="S32" s="132"/>
      <c r="T32" s="132"/>
      <c r="U32" s="129"/>
      <c r="V32" s="147"/>
      <c r="W32" s="143"/>
      <c r="X32" s="137"/>
    </row>
    <row r="33" spans="1:25" customFormat="1" ht="25.35" customHeight="1">
      <c r="A33" s="95">
        <v>19</v>
      </c>
      <c r="B33" s="63">
        <v>18</v>
      </c>
      <c r="C33" s="96" t="s">
        <v>825</v>
      </c>
      <c r="D33" s="97">
        <v>1575.6</v>
      </c>
      <c r="E33" s="97">
        <v>1167.0999999999999</v>
      </c>
      <c r="F33" s="98">
        <f t="shared" si="2"/>
        <v>0.35001285236912005</v>
      </c>
      <c r="G33" s="97">
        <v>243</v>
      </c>
      <c r="H33" s="99">
        <v>6</v>
      </c>
      <c r="I33" s="99">
        <f t="shared" si="1"/>
        <v>40.5</v>
      </c>
      <c r="J33" s="99">
        <v>2</v>
      </c>
      <c r="K33" s="99">
        <v>11</v>
      </c>
      <c r="L33" s="67">
        <v>109720.4</v>
      </c>
      <c r="M33" s="67">
        <v>17478</v>
      </c>
      <c r="N33" s="107">
        <v>44883</v>
      </c>
      <c r="O33" s="101" t="s">
        <v>84</v>
      </c>
      <c r="P33" s="136"/>
      <c r="Q33" s="137"/>
      <c r="R33" s="129"/>
      <c r="S33" s="132"/>
      <c r="T33" s="132"/>
      <c r="U33" s="129"/>
      <c r="V33" s="143"/>
      <c r="W33" s="143"/>
      <c r="X33" s="137"/>
    </row>
    <row r="34" spans="1:25" customFormat="1" ht="25.35" customHeight="1">
      <c r="A34" s="63">
        <v>20</v>
      </c>
      <c r="B34" s="63">
        <v>22</v>
      </c>
      <c r="C34" s="68" t="s">
        <v>937</v>
      </c>
      <c r="D34" s="67">
        <v>1511.3</v>
      </c>
      <c r="E34" s="67">
        <v>603.5</v>
      </c>
      <c r="F34" s="98">
        <f t="shared" si="2"/>
        <v>1.5042253521126761</v>
      </c>
      <c r="G34" s="67">
        <v>312</v>
      </c>
      <c r="H34" s="67">
        <v>16</v>
      </c>
      <c r="I34" s="99">
        <f t="shared" si="1"/>
        <v>19.5</v>
      </c>
      <c r="J34" s="67">
        <v>8</v>
      </c>
      <c r="K34" s="66">
        <v>2</v>
      </c>
      <c r="L34" s="67">
        <v>2114.8000000000002</v>
      </c>
      <c r="M34" s="67">
        <v>403</v>
      </c>
      <c r="N34" s="127">
        <v>44951</v>
      </c>
      <c r="O34" s="64" t="s">
        <v>938</v>
      </c>
      <c r="P34" s="136"/>
      <c r="Q34" s="137"/>
      <c r="R34" s="129"/>
      <c r="S34" s="132"/>
      <c r="T34" s="132"/>
      <c r="U34" s="129"/>
      <c r="V34" s="147"/>
      <c r="W34" s="143"/>
      <c r="X34" s="137"/>
    </row>
    <row r="35" spans="1:25" ht="25.35" customHeight="1">
      <c r="A35" s="95"/>
      <c r="B35" s="76"/>
      <c r="C35" s="52" t="s">
        <v>66</v>
      </c>
      <c r="D35" s="124">
        <f>SUM(D23:D34)</f>
        <v>419353.43999999994</v>
      </c>
      <c r="E35" s="124">
        <v>548071.19999999995</v>
      </c>
      <c r="F35" s="125">
        <f t="shared" si="2"/>
        <v>-0.23485590923223118</v>
      </c>
      <c r="G35" s="126">
        <f>SUM(G23:G34)</f>
        <v>63977</v>
      </c>
      <c r="H35" s="66"/>
      <c r="I35" s="66"/>
      <c r="J35" s="99"/>
      <c r="K35" s="99"/>
      <c r="L35" s="67"/>
      <c r="M35" s="97"/>
      <c r="N35" s="64"/>
      <c r="O35" s="64"/>
    </row>
    <row r="36" spans="1:25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20</v>
      </c>
      <c r="C37" s="96" t="s">
        <v>837</v>
      </c>
      <c r="D37" s="97">
        <v>1273.4100000000001</v>
      </c>
      <c r="E37" s="97">
        <v>679.21</v>
      </c>
      <c r="F37" s="98">
        <f>(D37-E37)/E37</f>
        <v>0.87483988751637931</v>
      </c>
      <c r="G37" s="97">
        <v>295</v>
      </c>
      <c r="H37" s="99">
        <v>8</v>
      </c>
      <c r="I37" s="99">
        <f t="shared" ref="I37:I42" si="3">G37/H37</f>
        <v>36.875</v>
      </c>
      <c r="J37" s="99">
        <v>1</v>
      </c>
      <c r="K37" s="99">
        <v>10</v>
      </c>
      <c r="L37" s="97">
        <v>136327.26</v>
      </c>
      <c r="M37" s="97">
        <v>26496</v>
      </c>
      <c r="N37" s="107">
        <v>44890</v>
      </c>
      <c r="O37" s="101" t="s">
        <v>84</v>
      </c>
      <c r="P37" s="108"/>
      <c r="Q37" s="109"/>
      <c r="R37" s="103"/>
      <c r="S37" s="105"/>
      <c r="T37" s="105"/>
      <c r="U37" s="103"/>
      <c r="V37" s="147"/>
      <c r="W37" s="143"/>
      <c r="X37" s="109"/>
    </row>
    <row r="38" spans="1:25" customFormat="1" ht="25.35" customHeight="1">
      <c r="A38" s="63">
        <v>22</v>
      </c>
      <c r="B38" s="63">
        <v>14</v>
      </c>
      <c r="C38" s="68" t="s">
        <v>774</v>
      </c>
      <c r="D38" s="67">
        <v>730.3</v>
      </c>
      <c r="E38" s="67">
        <v>2463.6999999999998</v>
      </c>
      <c r="F38" s="70">
        <f>(D38-E38)/E38</f>
        <v>-0.70357592239314848</v>
      </c>
      <c r="G38" s="67">
        <v>108</v>
      </c>
      <c r="H38" s="67">
        <v>4</v>
      </c>
      <c r="I38" s="66">
        <f t="shared" si="3"/>
        <v>27</v>
      </c>
      <c r="J38" s="67">
        <v>3</v>
      </c>
      <c r="K38" s="66">
        <v>16</v>
      </c>
      <c r="L38" s="67">
        <v>1002863.1900000002</v>
      </c>
      <c r="M38" s="67">
        <v>143945</v>
      </c>
      <c r="N38" s="127">
        <v>44848</v>
      </c>
      <c r="O38" s="64" t="s">
        <v>775</v>
      </c>
      <c r="P38" s="144" t="s">
        <v>926</v>
      </c>
      <c r="Q38" s="137"/>
      <c r="R38" s="129"/>
      <c r="S38" s="132"/>
      <c r="T38" s="132"/>
      <c r="U38" s="129"/>
      <c r="V38" s="147"/>
      <c r="W38" s="143"/>
      <c r="X38" s="137"/>
    </row>
    <row r="39" spans="1:25" customFormat="1" ht="25.35" customHeight="1">
      <c r="A39" s="95">
        <v>23</v>
      </c>
      <c r="B39" s="63">
        <v>16</v>
      </c>
      <c r="C39" s="96" t="s">
        <v>912</v>
      </c>
      <c r="D39" s="97">
        <v>472.5</v>
      </c>
      <c r="E39" s="97">
        <v>1495.7</v>
      </c>
      <c r="F39" s="98">
        <f>(D39-E39)/E39</f>
        <v>-0.68409440395801302</v>
      </c>
      <c r="G39" s="97">
        <v>75</v>
      </c>
      <c r="H39" s="99">
        <v>6</v>
      </c>
      <c r="I39" s="99">
        <f t="shared" si="3"/>
        <v>12.5</v>
      </c>
      <c r="J39" s="99">
        <v>4</v>
      </c>
      <c r="K39" s="99">
        <v>3</v>
      </c>
      <c r="L39" s="67">
        <v>13811.14</v>
      </c>
      <c r="M39" s="67">
        <v>2241</v>
      </c>
      <c r="N39" s="107" t="s">
        <v>913</v>
      </c>
      <c r="O39" s="101" t="s">
        <v>82</v>
      </c>
      <c r="P39" s="136"/>
      <c r="Q39" s="137"/>
      <c r="R39" s="129"/>
      <c r="S39" s="132"/>
      <c r="T39" s="132"/>
      <c r="U39" s="129"/>
      <c r="V39" s="147"/>
      <c r="W39" s="143"/>
      <c r="X39" s="137"/>
    </row>
    <row r="40" spans="1:25" customFormat="1" ht="25.35" customHeight="1">
      <c r="A40" s="63">
        <v>24</v>
      </c>
      <c r="B40" s="146" t="s">
        <v>36</v>
      </c>
      <c r="C40" s="96" t="s">
        <v>834</v>
      </c>
      <c r="D40" s="97">
        <v>400</v>
      </c>
      <c r="E40" s="98" t="s">
        <v>36</v>
      </c>
      <c r="F40" s="98" t="s">
        <v>36</v>
      </c>
      <c r="G40" s="97">
        <v>80</v>
      </c>
      <c r="H40" s="99">
        <v>1</v>
      </c>
      <c r="I40" s="99">
        <f t="shared" si="3"/>
        <v>80</v>
      </c>
      <c r="J40" s="99">
        <v>1</v>
      </c>
      <c r="K40" s="98" t="s">
        <v>36</v>
      </c>
      <c r="L40" s="97">
        <v>21883.659999999996</v>
      </c>
      <c r="M40" s="97">
        <v>4168</v>
      </c>
      <c r="N40" s="107">
        <v>44883</v>
      </c>
      <c r="O40" s="101" t="s">
        <v>835</v>
      </c>
      <c r="P40" s="136"/>
      <c r="Q40" s="137"/>
      <c r="R40" s="129"/>
      <c r="S40" s="132"/>
      <c r="T40" s="132"/>
      <c r="U40" s="129"/>
      <c r="V40" s="143"/>
      <c r="W40" s="143"/>
      <c r="X40" s="137"/>
    </row>
    <row r="41" spans="1:25" customFormat="1" ht="25.35" customHeight="1">
      <c r="A41" s="95">
        <v>25</v>
      </c>
      <c r="B41" s="98" t="s">
        <v>36</v>
      </c>
      <c r="C41" s="96" t="s">
        <v>832</v>
      </c>
      <c r="D41" s="97">
        <v>137</v>
      </c>
      <c r="E41" s="97" t="s">
        <v>36</v>
      </c>
      <c r="F41" s="98" t="s">
        <v>36</v>
      </c>
      <c r="G41" s="97">
        <v>35</v>
      </c>
      <c r="H41" s="99">
        <v>1</v>
      </c>
      <c r="I41" s="99">
        <f t="shared" si="3"/>
        <v>35</v>
      </c>
      <c r="J41" s="99">
        <v>1</v>
      </c>
      <c r="K41" s="99" t="s">
        <v>36</v>
      </c>
      <c r="L41" s="97">
        <v>8339.52</v>
      </c>
      <c r="M41" s="97">
        <v>1881</v>
      </c>
      <c r="N41" s="107">
        <v>44883</v>
      </c>
      <c r="O41" s="101" t="s">
        <v>82</v>
      </c>
      <c r="P41" s="136"/>
      <c r="Q41" s="137"/>
      <c r="R41" s="129"/>
      <c r="S41" s="132"/>
      <c r="T41" s="132"/>
      <c r="U41" s="129"/>
      <c r="V41" s="143"/>
      <c r="W41" s="143"/>
      <c r="X41" s="137"/>
    </row>
    <row r="42" spans="1:25" s="106" customFormat="1" ht="25.35" customHeight="1">
      <c r="A42" s="63">
        <v>26</v>
      </c>
      <c r="B42" s="63">
        <v>30</v>
      </c>
      <c r="C42" s="96" t="s">
        <v>823</v>
      </c>
      <c r="D42" s="97">
        <v>104.7</v>
      </c>
      <c r="E42" s="97">
        <v>128.4</v>
      </c>
      <c r="F42" s="98">
        <v>-0.18457943925233647</v>
      </c>
      <c r="G42" s="97">
        <v>23</v>
      </c>
      <c r="H42" s="99">
        <v>1</v>
      </c>
      <c r="I42" s="99">
        <f t="shared" si="3"/>
        <v>23</v>
      </c>
      <c r="J42" s="99">
        <v>1</v>
      </c>
      <c r="K42" s="99">
        <v>11</v>
      </c>
      <c r="L42" s="97">
        <v>205435.83000000002</v>
      </c>
      <c r="M42" s="97">
        <v>32181</v>
      </c>
      <c r="N42" s="107">
        <v>44883</v>
      </c>
      <c r="O42" s="101" t="s">
        <v>824</v>
      </c>
      <c r="P42" s="149" t="s">
        <v>926</v>
      </c>
      <c r="Q42" s="93"/>
      <c r="R42" s="94"/>
      <c r="S42" s="93"/>
      <c r="T42" s="93"/>
      <c r="U42" s="104"/>
      <c r="V42" s="143"/>
      <c r="W42" s="143"/>
      <c r="X42" s="109"/>
      <c r="Y42" s="103"/>
    </row>
    <row r="43" spans="1:25" customFormat="1" ht="25.35" customHeight="1">
      <c r="A43" s="95">
        <v>27</v>
      </c>
      <c r="B43" s="63">
        <v>25</v>
      </c>
      <c r="C43" s="96" t="s">
        <v>842</v>
      </c>
      <c r="D43" s="97">
        <v>35</v>
      </c>
      <c r="E43" s="97">
        <v>345</v>
      </c>
      <c r="F43" s="98">
        <f>(D43-E43)/E43</f>
        <v>-0.89855072463768115</v>
      </c>
      <c r="G43" s="97">
        <v>5</v>
      </c>
      <c r="H43" s="99" t="s">
        <v>36</v>
      </c>
      <c r="I43" s="99" t="s">
        <v>36</v>
      </c>
      <c r="J43" s="99">
        <v>1</v>
      </c>
      <c r="K43" s="99">
        <v>10</v>
      </c>
      <c r="L43" s="97">
        <v>10413</v>
      </c>
      <c r="M43" s="97">
        <v>2011</v>
      </c>
      <c r="N43" s="107">
        <v>44890</v>
      </c>
      <c r="O43" s="101" t="s">
        <v>47</v>
      </c>
      <c r="V43" s="147"/>
      <c r="W43" s="143"/>
    </row>
    <row r="44" spans="1:25" ht="25.35" customHeight="1">
      <c r="A44" s="41"/>
      <c r="B44" s="41"/>
      <c r="C44" s="52" t="s">
        <v>381</v>
      </c>
      <c r="D44" s="124">
        <f>SUM(D35:D43)</f>
        <v>422506.34999999992</v>
      </c>
      <c r="E44" s="124">
        <v>550928</v>
      </c>
      <c r="F44" s="20">
        <f>(D44-E44)/E44</f>
        <v>-0.23310060479772327</v>
      </c>
      <c r="G44" s="62">
        <f>SUM(G35:G43)</f>
        <v>64598</v>
      </c>
      <c r="H44" s="62"/>
      <c r="I44" s="43"/>
      <c r="J44" s="119"/>
      <c r="K44" s="119"/>
      <c r="L44" s="45"/>
      <c r="M44" s="49"/>
      <c r="N44" s="46"/>
      <c r="O44" s="53"/>
      <c r="V44" s="147"/>
      <c r="W44" s="143"/>
    </row>
    <row r="45" spans="1:25">
      <c r="V45" s="147"/>
      <c r="W45" s="143"/>
    </row>
    <row r="46" spans="1:25" s="106" customFormat="1" ht="25.35" customHeight="1">
      <c r="A46" s="1"/>
      <c r="B46" s="1"/>
      <c r="C46" s="1"/>
      <c r="D46" s="1"/>
      <c r="F46" s="1"/>
      <c r="G46" s="1"/>
      <c r="H46" s="1"/>
      <c r="I46" s="1"/>
      <c r="L46" s="1"/>
      <c r="M46" s="1"/>
      <c r="N46" s="1"/>
      <c r="O46" s="1"/>
      <c r="P46" s="102"/>
      <c r="Q46" s="93"/>
      <c r="R46" s="94"/>
      <c r="S46" s="93"/>
      <c r="T46" s="93"/>
      <c r="U46" s="104"/>
      <c r="V46" s="148"/>
      <c r="W46" s="143"/>
      <c r="X46" s="104"/>
      <c r="Y46" s="103"/>
    </row>
    <row r="47" spans="1:25">
      <c r="V47" s="143"/>
      <c r="W47" s="143"/>
    </row>
    <row r="48" spans="1:25">
      <c r="V48" s="143"/>
      <c r="W48" s="143"/>
    </row>
    <row r="55" spans="16:21" ht="12" customHeight="1"/>
    <row r="58" spans="16:21">
      <c r="S58" s="61"/>
    </row>
    <row r="59" spans="16:21">
      <c r="P59" s="61"/>
    </row>
    <row r="60" spans="16:21">
      <c r="U60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V5" s="4"/>
    </row>
    <row r="6" spans="1:26">
      <c r="A6" s="159"/>
      <c r="B6" s="159"/>
      <c r="C6" s="156"/>
      <c r="D6" s="32" t="s">
        <v>670</v>
      </c>
      <c r="E6" s="32" t="s">
        <v>664</v>
      </c>
      <c r="F6" s="156"/>
      <c r="G6" s="156" t="s">
        <v>670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V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0"/>
      <c r="W9" s="61"/>
      <c r="X9" s="61"/>
      <c r="Z9" s="60"/>
    </row>
    <row r="10" spans="1:26">
      <c r="A10" s="159"/>
      <c r="B10" s="159"/>
      <c r="C10" s="156"/>
      <c r="D10" s="32" t="s">
        <v>671</v>
      </c>
      <c r="E10" s="32" t="s">
        <v>665</v>
      </c>
      <c r="F10" s="156"/>
      <c r="G10" s="32" t="s">
        <v>671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0"/>
      <c r="W10" s="61"/>
      <c r="X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2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V5" s="4"/>
    </row>
    <row r="6" spans="1:26">
      <c r="A6" s="159"/>
      <c r="B6" s="159"/>
      <c r="C6" s="156"/>
      <c r="D6" s="32" t="s">
        <v>664</v>
      </c>
      <c r="E6" s="32" t="s">
        <v>660</v>
      </c>
      <c r="F6" s="156"/>
      <c r="G6" s="156" t="s">
        <v>664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V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0"/>
      <c r="X9" s="61"/>
      <c r="Y9" s="61"/>
      <c r="Z9" s="60"/>
    </row>
    <row r="10" spans="1:26">
      <c r="A10" s="159"/>
      <c r="B10" s="159"/>
      <c r="C10" s="156"/>
      <c r="D10" s="32" t="s">
        <v>665</v>
      </c>
      <c r="E10" s="32" t="s">
        <v>661</v>
      </c>
      <c r="F10" s="156"/>
      <c r="G10" s="32" t="s">
        <v>665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0"/>
      <c r="X10" s="61"/>
      <c r="Y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W5" s="4"/>
    </row>
    <row r="6" spans="1:26">
      <c r="A6" s="159"/>
      <c r="B6" s="159"/>
      <c r="C6" s="156"/>
      <c r="D6" s="32" t="s">
        <v>660</v>
      </c>
      <c r="E6" s="32" t="s">
        <v>655</v>
      </c>
      <c r="F6" s="156"/>
      <c r="G6" s="156" t="s">
        <v>660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W8" s="4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W9" s="60"/>
      <c r="X9" s="61"/>
      <c r="Y9" s="61"/>
      <c r="Z9" s="60"/>
    </row>
    <row r="10" spans="1:26">
      <c r="A10" s="159"/>
      <c r="B10" s="159"/>
      <c r="C10" s="156"/>
      <c r="D10" s="32" t="s">
        <v>661</v>
      </c>
      <c r="E10" s="32" t="s">
        <v>656</v>
      </c>
      <c r="F10" s="156"/>
      <c r="G10" s="32" t="s">
        <v>661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W10" s="60"/>
      <c r="X10" s="61"/>
      <c r="Y10" s="61"/>
      <c r="Z10" s="60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W5" s="4"/>
    </row>
    <row r="6" spans="1:29">
      <c r="A6" s="159"/>
      <c r="B6" s="159"/>
      <c r="C6" s="156"/>
      <c r="D6" s="32" t="s">
        <v>655</v>
      </c>
      <c r="E6" s="32" t="s">
        <v>647</v>
      </c>
      <c r="F6" s="156"/>
      <c r="G6" s="156" t="s">
        <v>655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W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W9" s="60"/>
      <c r="X9" s="61"/>
      <c r="Y9" s="61"/>
      <c r="Z9" s="60"/>
    </row>
    <row r="10" spans="1:29">
      <c r="A10" s="159"/>
      <c r="B10" s="159"/>
      <c r="C10" s="156"/>
      <c r="D10" s="32" t="s">
        <v>656</v>
      </c>
      <c r="E10" s="32" t="s">
        <v>648</v>
      </c>
      <c r="F10" s="156"/>
      <c r="G10" s="32" t="s">
        <v>656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W10" s="60"/>
      <c r="X10" s="61"/>
      <c r="Y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2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4.88671875" style="1" customWidth="1"/>
    <col min="25" max="25" width="13.664062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X5" s="4"/>
    </row>
    <row r="6" spans="1:29">
      <c r="A6" s="159"/>
      <c r="B6" s="159"/>
      <c r="C6" s="156"/>
      <c r="D6" s="32" t="s">
        <v>647</v>
      </c>
      <c r="E6" s="32" t="s">
        <v>642</v>
      </c>
      <c r="F6" s="156"/>
      <c r="G6" s="156" t="s">
        <v>647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X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X9" s="60"/>
      <c r="Y9" s="60"/>
      <c r="Z9" s="61"/>
    </row>
    <row r="10" spans="1:29">
      <c r="A10" s="159"/>
      <c r="B10" s="159"/>
      <c r="C10" s="156"/>
      <c r="D10" s="32" t="s">
        <v>648</v>
      </c>
      <c r="E10" s="32" t="s">
        <v>643</v>
      </c>
      <c r="F10" s="156"/>
      <c r="G10" s="32" t="s">
        <v>648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X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2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642</v>
      </c>
      <c r="E6" s="32" t="s">
        <v>12</v>
      </c>
      <c r="F6" s="156"/>
      <c r="G6" s="156" t="s">
        <v>642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>
      <c r="A10" s="159"/>
      <c r="B10" s="159"/>
      <c r="C10" s="156"/>
      <c r="D10" s="32" t="s">
        <v>643</v>
      </c>
      <c r="E10" s="32" t="s">
        <v>27</v>
      </c>
      <c r="F10" s="156"/>
      <c r="G10" s="32" t="s">
        <v>643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2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2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W5" s="4"/>
    </row>
    <row r="6" spans="1:29">
      <c r="A6" s="159"/>
      <c r="B6" s="159"/>
      <c r="C6" s="156"/>
      <c r="D6" s="32" t="s">
        <v>12</v>
      </c>
      <c r="E6" s="32" t="s">
        <v>13</v>
      </c>
      <c r="F6" s="156"/>
      <c r="G6" s="156" t="s">
        <v>12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W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X9" s="60"/>
      <c r="Z9" s="61"/>
    </row>
    <row r="10" spans="1:29">
      <c r="A10" s="159"/>
      <c r="B10" s="159"/>
      <c r="C10" s="156"/>
      <c r="D10" s="32" t="s">
        <v>27</v>
      </c>
      <c r="E10" s="32" t="s">
        <v>28</v>
      </c>
      <c r="F10" s="156"/>
      <c r="G10" s="32" t="s">
        <v>27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X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2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13</v>
      </c>
      <c r="E6" s="32" t="s">
        <v>77</v>
      </c>
      <c r="F6" s="156"/>
      <c r="G6" s="156" t="s">
        <v>13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 ht="21.6">
      <c r="A10" s="159"/>
      <c r="B10" s="159"/>
      <c r="C10" s="156"/>
      <c r="D10" s="32" t="s">
        <v>28</v>
      </c>
      <c r="E10" s="32" t="s">
        <v>78</v>
      </c>
      <c r="F10" s="156"/>
      <c r="G10" s="32" t="s">
        <v>28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2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77</v>
      </c>
      <c r="E6" s="32" t="s">
        <v>97</v>
      </c>
      <c r="F6" s="156"/>
      <c r="G6" s="156" t="s">
        <v>77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1"/>
      <c r="Z9" s="60"/>
    </row>
    <row r="10" spans="1:29" ht="21.6">
      <c r="A10" s="159"/>
      <c r="B10" s="159"/>
      <c r="C10" s="156"/>
      <c r="D10" s="32" t="s">
        <v>78</v>
      </c>
      <c r="E10" s="32" t="s">
        <v>98</v>
      </c>
      <c r="F10" s="156"/>
      <c r="G10" s="32" t="s">
        <v>78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97</v>
      </c>
      <c r="E6" s="32" t="s">
        <v>107</v>
      </c>
      <c r="F6" s="156"/>
      <c r="G6" s="156" t="s">
        <v>107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 ht="21.6">
      <c r="A10" s="159"/>
      <c r="B10" s="159"/>
      <c r="C10" s="156"/>
      <c r="D10" s="32" t="s">
        <v>98</v>
      </c>
      <c r="E10" s="32" t="s">
        <v>108</v>
      </c>
      <c r="F10" s="156"/>
      <c r="G10" s="32" t="s">
        <v>108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2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2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F24A-AB63-42B9-A0C1-9449F6427375}">
  <sheetPr>
    <tabColor theme="0"/>
  </sheetPr>
  <dimension ref="A1:AA64"/>
  <sheetViews>
    <sheetView topLeftCell="A23" zoomScale="60" zoomScaleNormal="60" workbookViewId="0">
      <selection activeCell="AA42" sqref="AA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920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923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921</v>
      </c>
      <c r="E6" s="32" t="s">
        <v>911</v>
      </c>
      <c r="F6" s="156"/>
      <c r="G6" s="156" t="s">
        <v>921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>
      <c r="A10" s="159"/>
      <c r="B10" s="159"/>
      <c r="C10" s="156"/>
      <c r="D10" s="32" t="s">
        <v>922</v>
      </c>
      <c r="E10" s="32" t="s">
        <v>910</v>
      </c>
      <c r="F10" s="156"/>
      <c r="G10" s="32" t="s">
        <v>922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171768.48</v>
      </c>
      <c r="E13" s="97">
        <v>250041.99</v>
      </c>
      <c r="F13" s="98">
        <f t="shared" ref="F13:F14" si="0">(D13-E13)/E13</f>
        <v>-0.31304146155611695</v>
      </c>
      <c r="G13" s="97">
        <v>21647</v>
      </c>
      <c r="H13" s="99">
        <v>336</v>
      </c>
      <c r="I13" s="99">
        <f t="shared" ref="I13:I20" si="1">G13/H13</f>
        <v>64.425595238095241</v>
      </c>
      <c r="J13" s="99">
        <v>25</v>
      </c>
      <c r="K13" s="99">
        <v>6</v>
      </c>
      <c r="L13" s="97">
        <v>2268322.6</v>
      </c>
      <c r="M13" s="97">
        <v>303332</v>
      </c>
      <c r="N13" s="107">
        <v>44911</v>
      </c>
      <c r="O13" s="101" t="s">
        <v>84</v>
      </c>
      <c r="P13" s="144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63">
        <v>2</v>
      </c>
      <c r="C14" s="68" t="s">
        <v>888</v>
      </c>
      <c r="D14" s="67">
        <v>105528.09</v>
      </c>
      <c r="E14" s="66">
        <v>135005.85999999999</v>
      </c>
      <c r="F14" s="98">
        <f t="shared" si="0"/>
        <v>-0.21834437408865062</v>
      </c>
      <c r="G14" s="67">
        <v>15690</v>
      </c>
      <c r="H14" s="67">
        <v>277</v>
      </c>
      <c r="I14" s="99">
        <f t="shared" si="1"/>
        <v>56.642599277978341</v>
      </c>
      <c r="J14" s="67">
        <v>11</v>
      </c>
      <c r="K14" s="66">
        <v>4</v>
      </c>
      <c r="L14" s="67">
        <v>709782.41999999993</v>
      </c>
      <c r="M14" s="67">
        <v>107265</v>
      </c>
      <c r="N14" s="127" t="s">
        <v>894</v>
      </c>
      <c r="O14" s="64" t="s">
        <v>402</v>
      </c>
      <c r="P14" s="136"/>
      <c r="Q14" s="137"/>
      <c r="R14" s="129"/>
      <c r="S14" s="132"/>
      <c r="T14" s="132"/>
      <c r="U14" s="129"/>
      <c r="V14" s="132"/>
      <c r="W14" s="147"/>
      <c r="X14" s="137"/>
    </row>
    <row r="15" spans="1:24" s="106" customFormat="1" ht="25.35" customHeight="1">
      <c r="A15" s="95">
        <v>3</v>
      </c>
      <c r="B15" s="95">
        <v>3</v>
      </c>
      <c r="C15" s="96" t="s">
        <v>870</v>
      </c>
      <c r="D15" s="97">
        <v>88510.83</v>
      </c>
      <c r="E15" s="97">
        <v>104005.33</v>
      </c>
      <c r="F15" s="98">
        <f>(D15-E15)/E15</f>
        <v>-0.1489779418035595</v>
      </c>
      <c r="G15" s="97">
        <v>15815</v>
      </c>
      <c r="H15" s="99">
        <v>262</v>
      </c>
      <c r="I15" s="99">
        <f t="shared" si="1"/>
        <v>60.362595419847331</v>
      </c>
      <c r="J15" s="99">
        <v>23</v>
      </c>
      <c r="K15" s="99">
        <v>5</v>
      </c>
      <c r="L15" s="67">
        <v>750871.11</v>
      </c>
      <c r="M15" s="67">
        <v>140635</v>
      </c>
      <c r="N15" s="107">
        <v>45281</v>
      </c>
      <c r="O15" s="101" t="s">
        <v>853</v>
      </c>
      <c r="P15" s="144" t="s">
        <v>926</v>
      </c>
      <c r="Q15" s="109"/>
      <c r="R15" s="103"/>
      <c r="S15" s="105"/>
      <c r="T15" s="105"/>
      <c r="U15" s="103"/>
      <c r="V15" s="105"/>
      <c r="W15" s="143"/>
      <c r="X15" s="109"/>
    </row>
    <row r="16" spans="1:24" s="106" customFormat="1" ht="25.35" customHeight="1">
      <c r="A16" s="63">
        <v>4</v>
      </c>
      <c r="B16" s="123" t="s">
        <v>34</v>
      </c>
      <c r="C16" s="96" t="s">
        <v>918</v>
      </c>
      <c r="D16" s="97">
        <v>40592.300000000003</v>
      </c>
      <c r="E16" s="97" t="s">
        <v>36</v>
      </c>
      <c r="F16" s="98" t="s">
        <v>36</v>
      </c>
      <c r="G16" s="97">
        <v>6315</v>
      </c>
      <c r="H16" s="99">
        <v>176</v>
      </c>
      <c r="I16" s="99">
        <f t="shared" si="1"/>
        <v>35.88068181818182</v>
      </c>
      <c r="J16" s="99">
        <v>19</v>
      </c>
      <c r="K16" s="99">
        <v>1</v>
      </c>
      <c r="L16" s="97">
        <v>47690.75</v>
      </c>
      <c r="M16" s="97">
        <v>7213</v>
      </c>
      <c r="N16" s="107">
        <v>44946</v>
      </c>
      <c r="O16" s="101" t="s">
        <v>853</v>
      </c>
      <c r="P16" s="144"/>
      <c r="Q16" s="109"/>
      <c r="R16" s="103"/>
      <c r="S16" s="105"/>
      <c r="T16" s="105"/>
      <c r="U16" s="103"/>
      <c r="V16" s="105"/>
      <c r="W16" s="143"/>
      <c r="X16" s="109"/>
    </row>
    <row r="17" spans="1:24" s="106" customFormat="1" ht="25.35" customHeight="1">
      <c r="A17" s="95">
        <v>5</v>
      </c>
      <c r="B17" s="95" t="s">
        <v>34</v>
      </c>
      <c r="C17" s="96" t="s">
        <v>924</v>
      </c>
      <c r="D17" s="97">
        <v>34066.729999999996</v>
      </c>
      <c r="E17" s="98" t="s">
        <v>36</v>
      </c>
      <c r="F17" s="98" t="s">
        <v>36</v>
      </c>
      <c r="G17" s="97">
        <v>5469</v>
      </c>
      <c r="H17" s="99">
        <v>117</v>
      </c>
      <c r="I17" s="99">
        <f t="shared" si="1"/>
        <v>46.743589743589745</v>
      </c>
      <c r="J17" s="99">
        <v>20</v>
      </c>
      <c r="K17" s="99">
        <v>1</v>
      </c>
      <c r="L17" s="97">
        <v>34066.729999999996</v>
      </c>
      <c r="M17" s="97">
        <v>5469</v>
      </c>
      <c r="N17" s="107">
        <v>44946</v>
      </c>
      <c r="O17" s="101" t="s">
        <v>925</v>
      </c>
      <c r="P17" s="144" t="s">
        <v>926</v>
      </c>
      <c r="Q17" s="109"/>
      <c r="R17" s="103"/>
      <c r="S17" s="105"/>
      <c r="T17" s="105"/>
      <c r="U17" s="103"/>
      <c r="V17" s="105"/>
      <c r="W17" s="143"/>
      <c r="X17" s="109"/>
    </row>
    <row r="18" spans="1:24" s="106" customFormat="1" ht="25.35" customHeight="1">
      <c r="A18" s="63">
        <v>6</v>
      </c>
      <c r="B18" s="76">
        <v>5</v>
      </c>
      <c r="C18" s="68" t="s">
        <v>905</v>
      </c>
      <c r="D18" s="67">
        <v>18601.7</v>
      </c>
      <c r="E18" s="67">
        <v>44589.03</v>
      </c>
      <c r="F18" s="70">
        <f>(D18-E18)/E18</f>
        <v>-0.58281891308243305</v>
      </c>
      <c r="G18" s="67">
        <v>2752</v>
      </c>
      <c r="H18" s="66">
        <v>86</v>
      </c>
      <c r="I18" s="99">
        <f t="shared" si="1"/>
        <v>32</v>
      </c>
      <c r="J18" s="66">
        <v>8</v>
      </c>
      <c r="K18" s="66">
        <v>2</v>
      </c>
      <c r="L18" s="67">
        <v>66774.89</v>
      </c>
      <c r="M18" s="67">
        <v>10604</v>
      </c>
      <c r="N18" s="127" t="s">
        <v>913</v>
      </c>
      <c r="O18" s="64" t="s">
        <v>41</v>
      </c>
      <c r="P18" s="144"/>
      <c r="Q18" s="109"/>
      <c r="R18" s="103"/>
      <c r="S18" s="105"/>
      <c r="T18" s="105"/>
      <c r="U18" s="103"/>
      <c r="V18" s="105"/>
      <c r="W18" s="143"/>
      <c r="X18" s="109"/>
    </row>
    <row r="19" spans="1:24" s="106" customFormat="1" ht="25.35" customHeight="1">
      <c r="A19" s="95">
        <v>7</v>
      </c>
      <c r="B19" s="123">
        <v>4</v>
      </c>
      <c r="C19" s="96" t="s">
        <v>906</v>
      </c>
      <c r="D19" s="97">
        <v>18575.3</v>
      </c>
      <c r="E19" s="97">
        <v>46989.54</v>
      </c>
      <c r="F19" s="98">
        <f>(D19-E19)/E19</f>
        <v>-0.60469287420136486</v>
      </c>
      <c r="G19" s="97">
        <v>2812</v>
      </c>
      <c r="H19" s="99">
        <v>91</v>
      </c>
      <c r="I19" s="99">
        <f t="shared" si="1"/>
        <v>30.901098901098901</v>
      </c>
      <c r="J19" s="99">
        <v>8</v>
      </c>
      <c r="K19" s="99">
        <v>2</v>
      </c>
      <c r="L19" s="67">
        <v>66579.149999999994</v>
      </c>
      <c r="M19" s="67">
        <v>10667</v>
      </c>
      <c r="N19" s="107" t="s">
        <v>913</v>
      </c>
      <c r="O19" s="101" t="s">
        <v>853</v>
      </c>
      <c r="P19" s="144"/>
      <c r="Q19" s="109"/>
      <c r="R19" s="103"/>
      <c r="S19" s="105"/>
      <c r="T19" s="105"/>
      <c r="U19" s="103"/>
      <c r="V19" s="105"/>
      <c r="W19" s="143"/>
      <c r="X19" s="109"/>
    </row>
    <row r="20" spans="1:24" s="106" customFormat="1" ht="25.35" customHeight="1">
      <c r="A20" s="63">
        <v>8</v>
      </c>
      <c r="B20" s="63">
        <v>8</v>
      </c>
      <c r="C20" s="68" t="s">
        <v>886</v>
      </c>
      <c r="D20" s="66">
        <v>17553.150000000001</v>
      </c>
      <c r="E20" s="66">
        <v>18335.61</v>
      </c>
      <c r="F20" s="70">
        <f>(D20-E20)/E20</f>
        <v>-4.2674336986879578E-2</v>
      </c>
      <c r="G20" s="67">
        <v>3418</v>
      </c>
      <c r="H20" s="66">
        <v>115</v>
      </c>
      <c r="I20" s="66">
        <f t="shared" si="1"/>
        <v>29.721739130434784</v>
      </c>
      <c r="J20" s="66">
        <v>12</v>
      </c>
      <c r="K20" s="66">
        <v>4</v>
      </c>
      <c r="L20" s="67">
        <v>129865.53000000001</v>
      </c>
      <c r="M20" s="67">
        <v>26236</v>
      </c>
      <c r="N20" s="127" t="s">
        <v>894</v>
      </c>
      <c r="O20" s="64" t="s">
        <v>893</v>
      </c>
      <c r="P20" s="108"/>
      <c r="Q20" s="109"/>
      <c r="R20" s="103"/>
      <c r="S20" s="105"/>
      <c r="T20" s="105"/>
      <c r="U20" s="103"/>
      <c r="V20" s="105"/>
      <c r="W20" s="143"/>
      <c r="X20" s="109"/>
    </row>
    <row r="21" spans="1:24" s="106" customFormat="1" ht="25.35" customHeight="1">
      <c r="A21" s="95">
        <v>9</v>
      </c>
      <c r="B21" s="63">
        <v>6</v>
      </c>
      <c r="C21" s="68" t="s">
        <v>915</v>
      </c>
      <c r="D21" s="67">
        <v>15145</v>
      </c>
      <c r="E21" s="67">
        <v>25801</v>
      </c>
      <c r="F21" s="70">
        <f>(D21-E21)/E21</f>
        <v>-0.41300724778109377</v>
      </c>
      <c r="G21" s="67">
        <v>3087</v>
      </c>
      <c r="H21" s="67" t="s">
        <v>36</v>
      </c>
      <c r="I21" s="67" t="s">
        <v>36</v>
      </c>
      <c r="J21" s="67">
        <v>15</v>
      </c>
      <c r="K21" s="66">
        <v>2</v>
      </c>
      <c r="L21" s="67">
        <v>40945</v>
      </c>
      <c r="M21" s="67">
        <v>8574</v>
      </c>
      <c r="N21" s="127">
        <v>44939</v>
      </c>
      <c r="O21" s="64" t="s">
        <v>47</v>
      </c>
      <c r="P21" s="144" t="s">
        <v>926</v>
      </c>
      <c r="Q21" s="109"/>
      <c r="R21" s="103"/>
      <c r="S21" s="105"/>
      <c r="T21" s="105"/>
      <c r="U21" s="103"/>
      <c r="V21" s="105"/>
      <c r="W21" s="143"/>
      <c r="X21" s="109"/>
    </row>
    <row r="22" spans="1:24" s="106" customFormat="1" ht="25.35" customHeight="1">
      <c r="A22" s="63">
        <v>10</v>
      </c>
      <c r="B22" s="63">
        <v>7</v>
      </c>
      <c r="C22" s="68" t="s">
        <v>895</v>
      </c>
      <c r="D22" s="67">
        <v>12230.63</v>
      </c>
      <c r="E22" s="66">
        <v>20566.03</v>
      </c>
      <c r="F22" s="70">
        <f>(D22-E22)/E22</f>
        <v>-0.4052994185071207</v>
      </c>
      <c r="G22" s="67">
        <v>1889</v>
      </c>
      <c r="H22" s="66">
        <v>53</v>
      </c>
      <c r="I22" s="66">
        <f>G22/H22</f>
        <v>35.641509433962263</v>
      </c>
      <c r="J22" s="66">
        <v>10</v>
      </c>
      <c r="K22" s="66">
        <v>3</v>
      </c>
      <c r="L22" s="67">
        <v>69803.55</v>
      </c>
      <c r="M22" s="67">
        <v>10896</v>
      </c>
      <c r="N22" s="127">
        <v>44932</v>
      </c>
      <c r="O22" s="64" t="s">
        <v>142</v>
      </c>
      <c r="P22" s="108"/>
      <c r="Q22" s="109"/>
      <c r="R22" s="103"/>
      <c r="S22" s="105"/>
      <c r="T22" s="105"/>
      <c r="U22" s="103"/>
      <c r="V22" s="105"/>
      <c r="W22" s="143"/>
      <c r="X22" s="109"/>
    </row>
    <row r="23" spans="1:24" ht="25.35" customHeight="1">
      <c r="A23" s="95"/>
      <c r="B23" s="76"/>
      <c r="C23" s="52" t="s">
        <v>52</v>
      </c>
      <c r="D23" s="124">
        <f>SUM(D13:D22)</f>
        <v>522572.21</v>
      </c>
      <c r="E23" s="124">
        <v>668736.29</v>
      </c>
      <c r="F23" s="125">
        <f t="shared" ref="F23" si="2">(D23-E23)/E23</f>
        <v>-0.21856759112026058</v>
      </c>
      <c r="G23" s="124">
        <f>SUM(G13:G22)</f>
        <v>78894</v>
      </c>
      <c r="H23" s="66"/>
      <c r="I23" s="66"/>
      <c r="J23" s="99"/>
      <c r="K23" s="99"/>
      <c r="L23" s="67"/>
      <c r="M23" s="97"/>
      <c r="N23" s="64"/>
      <c r="O23" s="64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4" customFormat="1" ht="25.35" customHeight="1">
      <c r="A25" s="95">
        <v>11</v>
      </c>
      <c r="B25" s="63">
        <v>9</v>
      </c>
      <c r="C25" s="68" t="s">
        <v>879</v>
      </c>
      <c r="D25" s="67">
        <v>8191.98</v>
      </c>
      <c r="E25" s="67">
        <v>13129.3</v>
      </c>
      <c r="F25" s="70">
        <f>(D25-E25)/E25</f>
        <v>-0.3760535595957134</v>
      </c>
      <c r="G25" s="67">
        <v>1312</v>
      </c>
      <c r="H25" s="66">
        <v>26</v>
      </c>
      <c r="I25" s="66">
        <f t="shared" ref="I25:I31" si="3">G25/H25</f>
        <v>50.46153846153846</v>
      </c>
      <c r="J25" s="66">
        <v>10</v>
      </c>
      <c r="K25" s="66">
        <v>5</v>
      </c>
      <c r="L25" s="67">
        <v>165069.81</v>
      </c>
      <c r="M25" s="67">
        <v>25879</v>
      </c>
      <c r="N25" s="127">
        <v>44916</v>
      </c>
      <c r="O25" s="64" t="s">
        <v>142</v>
      </c>
      <c r="P25" s="136"/>
      <c r="Q25" s="137"/>
      <c r="R25" s="129"/>
      <c r="S25" s="132"/>
      <c r="T25" s="132"/>
      <c r="U25" s="129"/>
      <c r="V25" s="132"/>
      <c r="W25" s="147"/>
      <c r="X25" s="137"/>
    </row>
    <row r="26" spans="1:24" customFormat="1" ht="25.35" customHeight="1">
      <c r="A26" s="63">
        <v>12</v>
      </c>
      <c r="B26" s="63">
        <v>10</v>
      </c>
      <c r="C26" s="68" t="s">
        <v>903</v>
      </c>
      <c r="D26" s="67">
        <v>4990.76</v>
      </c>
      <c r="E26" s="67">
        <v>10272.6</v>
      </c>
      <c r="F26" s="70">
        <f>(D26-E26)/E26</f>
        <v>-0.51416778614956293</v>
      </c>
      <c r="G26" s="67">
        <v>796</v>
      </c>
      <c r="H26" s="66">
        <v>22</v>
      </c>
      <c r="I26" s="66">
        <f t="shared" si="3"/>
        <v>36.18181818181818</v>
      </c>
      <c r="J26" s="66">
        <v>6</v>
      </c>
      <c r="K26" s="66">
        <v>3</v>
      </c>
      <c r="L26" s="67">
        <v>31518.55</v>
      </c>
      <c r="M26" s="67">
        <v>5077</v>
      </c>
      <c r="N26" s="127" t="s">
        <v>904</v>
      </c>
      <c r="O26" s="64" t="s">
        <v>893</v>
      </c>
      <c r="P26" s="136"/>
      <c r="Q26" s="137"/>
      <c r="R26" s="129"/>
      <c r="S26" s="132"/>
      <c r="T26" s="132"/>
      <c r="U26" s="129"/>
      <c r="V26" s="132"/>
      <c r="W26" s="147"/>
      <c r="X26" s="137"/>
    </row>
    <row r="27" spans="1:24" customFormat="1" ht="25.35" customHeight="1">
      <c r="A27" s="95">
        <v>13</v>
      </c>
      <c r="B27" s="95" t="s">
        <v>58</v>
      </c>
      <c r="C27" s="96" t="s">
        <v>928</v>
      </c>
      <c r="D27" s="97">
        <v>2479.31</v>
      </c>
      <c r="E27" s="97" t="s">
        <v>36</v>
      </c>
      <c r="F27" s="98" t="s">
        <v>36</v>
      </c>
      <c r="G27" s="97">
        <v>364</v>
      </c>
      <c r="H27" s="99">
        <v>8</v>
      </c>
      <c r="I27" s="99">
        <f t="shared" si="3"/>
        <v>45.5</v>
      </c>
      <c r="J27" s="99">
        <v>8</v>
      </c>
      <c r="K27" s="99">
        <v>0</v>
      </c>
      <c r="L27" s="97">
        <v>2479.31</v>
      </c>
      <c r="M27" s="97">
        <v>364</v>
      </c>
      <c r="N27" s="142" t="s">
        <v>60</v>
      </c>
      <c r="O27" s="64" t="s">
        <v>41</v>
      </c>
      <c r="P27" s="136"/>
      <c r="Q27" s="137"/>
      <c r="R27" s="129"/>
      <c r="S27" s="132"/>
      <c r="T27" s="132"/>
      <c r="U27" s="129"/>
      <c r="V27" s="132"/>
      <c r="W27" s="147"/>
      <c r="X27" s="137"/>
    </row>
    <row r="28" spans="1:24" customFormat="1" ht="25.35" customHeight="1">
      <c r="A28" s="63">
        <v>14</v>
      </c>
      <c r="B28" s="63">
        <v>13</v>
      </c>
      <c r="C28" s="68" t="s">
        <v>774</v>
      </c>
      <c r="D28" s="67">
        <v>2463.6999999999998</v>
      </c>
      <c r="E28" s="67">
        <v>4037.8999999999996</v>
      </c>
      <c r="F28" s="70">
        <f>(D28-E28)/E28</f>
        <v>-0.38985611332623393</v>
      </c>
      <c r="G28" s="67">
        <v>393</v>
      </c>
      <c r="H28" s="67">
        <v>11</v>
      </c>
      <c r="I28" s="66">
        <f>G28/H28</f>
        <v>35.727272727272727</v>
      </c>
      <c r="J28" s="67">
        <v>4</v>
      </c>
      <c r="K28" s="66">
        <v>15</v>
      </c>
      <c r="L28" s="67">
        <v>1002132.8900000001</v>
      </c>
      <c r="M28" s="67">
        <v>143837</v>
      </c>
      <c r="N28" s="127">
        <v>44848</v>
      </c>
      <c r="O28" s="64" t="s">
        <v>775</v>
      </c>
      <c r="P28" s="136"/>
      <c r="Q28" s="137"/>
      <c r="R28" s="129"/>
      <c r="S28" s="132"/>
      <c r="T28" s="132"/>
      <c r="U28" s="129"/>
      <c r="V28" s="132"/>
      <c r="W28" s="147"/>
      <c r="X28" s="137"/>
    </row>
    <row r="29" spans="1:24" customFormat="1" ht="25.35" customHeight="1">
      <c r="A29" s="95">
        <v>15</v>
      </c>
      <c r="B29" s="63">
        <v>14</v>
      </c>
      <c r="C29" s="68" t="s">
        <v>786</v>
      </c>
      <c r="D29" s="67">
        <v>1874.6</v>
      </c>
      <c r="E29" s="66">
        <v>3012.9</v>
      </c>
      <c r="F29" s="70">
        <f>(D29-E29)/E29</f>
        <v>-0.37780875568389266</v>
      </c>
      <c r="G29" s="67">
        <v>315</v>
      </c>
      <c r="H29" s="66">
        <v>6</v>
      </c>
      <c r="I29" s="66">
        <f t="shared" si="3"/>
        <v>52.5</v>
      </c>
      <c r="J29" s="66">
        <v>1</v>
      </c>
      <c r="K29" s="66">
        <v>14</v>
      </c>
      <c r="L29" s="67">
        <v>197168.30000000002</v>
      </c>
      <c r="M29" s="67">
        <v>31449</v>
      </c>
      <c r="N29" s="127">
        <v>44855</v>
      </c>
      <c r="O29" s="64" t="s">
        <v>139</v>
      </c>
      <c r="P29" s="136"/>
      <c r="Q29" s="137"/>
      <c r="R29" s="129"/>
      <c r="S29" s="132"/>
      <c r="T29" s="132"/>
      <c r="U29" s="129"/>
      <c r="V29" s="132"/>
      <c r="W29" s="147"/>
      <c r="X29" s="137"/>
    </row>
    <row r="30" spans="1:24" customFormat="1" ht="25.35" customHeight="1">
      <c r="A30" s="63">
        <v>16</v>
      </c>
      <c r="B30" s="95">
        <v>11</v>
      </c>
      <c r="C30" s="96" t="s">
        <v>912</v>
      </c>
      <c r="D30" s="97">
        <v>1495.7</v>
      </c>
      <c r="E30" s="97">
        <v>7817.8</v>
      </c>
      <c r="F30" s="98">
        <f>(D30-E30)/E30</f>
        <v>-0.80868019135818259</v>
      </c>
      <c r="G30" s="97">
        <v>241</v>
      </c>
      <c r="H30" s="99">
        <v>8</v>
      </c>
      <c r="I30" s="99">
        <f t="shared" si="3"/>
        <v>30.125</v>
      </c>
      <c r="J30" s="99">
        <v>4</v>
      </c>
      <c r="K30" s="99">
        <v>2</v>
      </c>
      <c r="L30" s="67">
        <v>12170.24</v>
      </c>
      <c r="M30" s="67">
        <v>1990</v>
      </c>
      <c r="N30" s="107" t="s">
        <v>913</v>
      </c>
      <c r="O30" s="101" t="s">
        <v>82</v>
      </c>
      <c r="P30" s="136"/>
      <c r="Q30" s="137"/>
      <c r="R30" s="129"/>
      <c r="S30" s="132"/>
      <c r="T30" s="132"/>
      <c r="U30" s="129"/>
      <c r="V30" s="132"/>
      <c r="W30" s="147"/>
      <c r="X30" s="137"/>
    </row>
    <row r="31" spans="1:24" s="106" customFormat="1" ht="25.35" customHeight="1">
      <c r="A31" s="95">
        <v>17</v>
      </c>
      <c r="B31" s="95">
        <v>18</v>
      </c>
      <c r="C31" s="96" t="s">
        <v>878</v>
      </c>
      <c r="D31" s="97">
        <v>1191.18</v>
      </c>
      <c r="E31" s="97">
        <v>1826.1200000000001</v>
      </c>
      <c r="F31" s="98">
        <f>(D31-E31)/E31</f>
        <v>-0.34769894640001753</v>
      </c>
      <c r="G31" s="97">
        <v>266</v>
      </c>
      <c r="H31" s="97">
        <v>9</v>
      </c>
      <c r="I31" s="99">
        <f t="shared" si="3"/>
        <v>29.555555555555557</v>
      </c>
      <c r="J31" s="97">
        <v>4</v>
      </c>
      <c r="K31" s="99">
        <v>6</v>
      </c>
      <c r="L31" s="67">
        <v>15426.869999999997</v>
      </c>
      <c r="M31" s="67">
        <v>2773</v>
      </c>
      <c r="N31" s="107">
        <v>44911</v>
      </c>
      <c r="O31" s="101" t="s">
        <v>835</v>
      </c>
      <c r="P31" s="108"/>
      <c r="Q31" s="109"/>
      <c r="R31" s="103"/>
      <c r="S31" s="105"/>
      <c r="T31" s="105"/>
      <c r="U31" s="103"/>
      <c r="V31" s="105"/>
      <c r="W31" s="143"/>
      <c r="X31" s="109"/>
    </row>
    <row r="32" spans="1:24" customFormat="1" ht="25.35" customHeight="1">
      <c r="A32" s="63">
        <v>18</v>
      </c>
      <c r="B32" s="95">
        <v>16</v>
      </c>
      <c r="C32" s="96" t="s">
        <v>825</v>
      </c>
      <c r="D32" s="97">
        <v>1167.0999999999999</v>
      </c>
      <c r="E32" s="97">
        <v>2706.3</v>
      </c>
      <c r="F32" s="98">
        <f>(D32-E32)/E32</f>
        <v>-0.56874699774600013</v>
      </c>
      <c r="G32" s="97">
        <v>163</v>
      </c>
      <c r="H32" s="99">
        <v>3</v>
      </c>
      <c r="I32" s="99">
        <f>G32/H32</f>
        <v>54.333333333333336</v>
      </c>
      <c r="J32" s="99">
        <v>2</v>
      </c>
      <c r="K32" s="99">
        <v>10</v>
      </c>
      <c r="L32" s="67">
        <v>108144.8</v>
      </c>
      <c r="M32" s="67">
        <v>17235</v>
      </c>
      <c r="N32" s="107">
        <v>44883</v>
      </c>
      <c r="O32" s="101" t="s">
        <v>84</v>
      </c>
      <c r="P32" s="144" t="s">
        <v>926</v>
      </c>
      <c r="Q32" s="137"/>
      <c r="R32" s="129"/>
      <c r="S32" s="132"/>
      <c r="T32" s="132"/>
      <c r="U32" s="129"/>
      <c r="V32" s="132"/>
      <c r="W32" s="147"/>
      <c r="X32" s="137"/>
    </row>
    <row r="33" spans="1:27" customFormat="1" ht="25.35" customHeight="1">
      <c r="A33" s="95">
        <v>19</v>
      </c>
      <c r="B33" s="95" t="s">
        <v>58</v>
      </c>
      <c r="C33" s="96" t="s">
        <v>929</v>
      </c>
      <c r="D33" s="97">
        <v>965.45</v>
      </c>
      <c r="E33" s="97" t="s">
        <v>36</v>
      </c>
      <c r="F33" s="98" t="s">
        <v>36</v>
      </c>
      <c r="G33" s="97">
        <v>140</v>
      </c>
      <c r="H33" s="99">
        <v>8</v>
      </c>
      <c r="I33" s="99">
        <f>G33/H33</f>
        <v>17.5</v>
      </c>
      <c r="J33" s="99">
        <v>8</v>
      </c>
      <c r="K33" s="99">
        <v>0</v>
      </c>
      <c r="L33" s="97">
        <v>965.45</v>
      </c>
      <c r="M33" s="97">
        <v>140</v>
      </c>
      <c r="N33" s="142" t="s">
        <v>60</v>
      </c>
      <c r="O33" s="64" t="s">
        <v>41</v>
      </c>
      <c r="P33" s="136"/>
      <c r="Q33" s="137"/>
      <c r="R33" s="129"/>
      <c r="S33" s="132"/>
      <c r="T33" s="132"/>
      <c r="U33" s="129"/>
      <c r="V33" s="132"/>
      <c r="W33" s="147"/>
      <c r="X33" s="137"/>
    </row>
    <row r="34" spans="1:27" customFormat="1" ht="25.35" customHeight="1">
      <c r="A34" s="95">
        <v>20</v>
      </c>
      <c r="B34" s="95">
        <v>19</v>
      </c>
      <c r="C34" s="96" t="s">
        <v>837</v>
      </c>
      <c r="D34" s="97">
        <v>679.21</v>
      </c>
      <c r="E34" s="97">
        <v>973.91</v>
      </c>
      <c r="F34" s="98">
        <f>(D34-E34)/E34</f>
        <v>-0.30259469560842372</v>
      </c>
      <c r="G34" s="97">
        <v>160</v>
      </c>
      <c r="H34" s="99">
        <v>3</v>
      </c>
      <c r="I34" s="99">
        <f>G34/H34</f>
        <v>53.333333333333336</v>
      </c>
      <c r="J34" s="99">
        <v>1</v>
      </c>
      <c r="K34" s="99">
        <v>9</v>
      </c>
      <c r="L34" s="97">
        <v>135053.85</v>
      </c>
      <c r="M34" s="97">
        <v>26201</v>
      </c>
      <c r="N34" s="107">
        <v>44890</v>
      </c>
      <c r="O34" s="101" t="s">
        <v>84</v>
      </c>
      <c r="P34" s="136"/>
      <c r="Q34" s="137"/>
      <c r="R34" s="129"/>
      <c r="S34" s="132"/>
      <c r="T34" s="132"/>
      <c r="U34" s="129"/>
      <c r="V34" s="132"/>
      <c r="W34" s="147"/>
      <c r="X34" s="137"/>
    </row>
    <row r="35" spans="1:27" ht="25.35" customHeight="1">
      <c r="A35" s="95"/>
      <c r="B35" s="76"/>
      <c r="C35" s="52" t="s">
        <v>66</v>
      </c>
      <c r="D35" s="124">
        <f>SUM(D23:D34)</f>
        <v>548071.19999999995</v>
      </c>
      <c r="E35" s="124">
        <v>702031.92000000016</v>
      </c>
      <c r="F35" s="125">
        <f>(D35-E35)/E35</f>
        <v>-0.21930729303590665</v>
      </c>
      <c r="G35" s="126">
        <f>SUM(G23:G34)</f>
        <v>83044</v>
      </c>
      <c r="H35" s="66"/>
      <c r="I35" s="66"/>
      <c r="J35" s="99"/>
      <c r="K35" s="99"/>
      <c r="L35" s="67"/>
      <c r="M35" s="97"/>
      <c r="N35" s="64"/>
      <c r="O35" s="64"/>
    </row>
    <row r="36" spans="1:27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95">
        <v>15</v>
      </c>
      <c r="C37" s="96" t="s">
        <v>914</v>
      </c>
      <c r="D37" s="97">
        <v>624.29999999999995</v>
      </c>
      <c r="E37" s="97">
        <v>2860.25</v>
      </c>
      <c r="F37" s="70">
        <f>(D37-E37)/E37</f>
        <v>-0.78173236605191843</v>
      </c>
      <c r="G37" s="97">
        <v>121</v>
      </c>
      <c r="H37" s="99">
        <v>8</v>
      </c>
      <c r="I37" s="99">
        <f>G37/H37</f>
        <v>15.125</v>
      </c>
      <c r="J37" s="99">
        <v>4</v>
      </c>
      <c r="K37" s="99">
        <v>2</v>
      </c>
      <c r="L37" s="67">
        <v>3839.55</v>
      </c>
      <c r="M37" s="67">
        <v>719</v>
      </c>
      <c r="N37" s="107">
        <v>44939</v>
      </c>
      <c r="O37" s="101" t="s">
        <v>139</v>
      </c>
      <c r="P37" s="144" t="s">
        <v>926</v>
      </c>
      <c r="Q37" s="109"/>
      <c r="R37" s="103"/>
      <c r="S37" s="105"/>
      <c r="T37" s="105"/>
      <c r="U37" s="103"/>
      <c r="V37" s="105"/>
      <c r="W37" s="143"/>
      <c r="X37" s="109"/>
    </row>
    <row r="38" spans="1:27" s="106" customFormat="1" ht="25.35" customHeight="1">
      <c r="A38" s="63">
        <v>22</v>
      </c>
      <c r="B38" s="95" t="s">
        <v>34</v>
      </c>
      <c r="C38" s="68" t="s">
        <v>937</v>
      </c>
      <c r="D38" s="67">
        <v>603.5</v>
      </c>
      <c r="E38" s="70" t="s">
        <v>36</v>
      </c>
      <c r="F38" s="70" t="s">
        <v>36</v>
      </c>
      <c r="G38" s="67">
        <v>91</v>
      </c>
      <c r="H38" s="67">
        <v>2</v>
      </c>
      <c r="I38" s="99">
        <f>G38/H38</f>
        <v>45.5</v>
      </c>
      <c r="J38" s="67">
        <v>1</v>
      </c>
      <c r="K38" s="66">
        <v>1</v>
      </c>
      <c r="L38" s="67">
        <v>603.5</v>
      </c>
      <c r="M38" s="67">
        <v>91</v>
      </c>
      <c r="N38" s="127">
        <v>44951</v>
      </c>
      <c r="O38" s="64" t="s">
        <v>938</v>
      </c>
      <c r="P38" s="144"/>
      <c r="Q38" s="109"/>
      <c r="R38" s="103"/>
      <c r="S38" s="105"/>
      <c r="T38" s="105"/>
      <c r="U38" s="103"/>
      <c r="V38" s="105"/>
      <c r="W38" s="143"/>
      <c r="X38" s="109"/>
    </row>
    <row r="39" spans="1:27" s="106" customFormat="1" ht="25.35" customHeight="1">
      <c r="A39" s="63">
        <v>23</v>
      </c>
      <c r="B39" s="63">
        <v>20</v>
      </c>
      <c r="C39" s="68" t="s">
        <v>900</v>
      </c>
      <c r="D39" s="67">
        <v>486.2</v>
      </c>
      <c r="E39" s="97">
        <v>900</v>
      </c>
      <c r="F39" s="70">
        <f>(D39-E39)/E39</f>
        <v>-0.45977777777777779</v>
      </c>
      <c r="G39" s="67">
        <v>90</v>
      </c>
      <c r="H39" s="66">
        <v>4</v>
      </c>
      <c r="I39" s="99">
        <f>G39/H39</f>
        <v>22.5</v>
      </c>
      <c r="J39" s="66">
        <v>2</v>
      </c>
      <c r="K39" s="66">
        <v>3</v>
      </c>
      <c r="L39" s="67">
        <v>7766.53</v>
      </c>
      <c r="M39" s="67">
        <v>1431</v>
      </c>
      <c r="N39" s="127">
        <v>44932</v>
      </c>
      <c r="O39" s="64" t="s">
        <v>139</v>
      </c>
      <c r="P39" s="108"/>
      <c r="Q39" s="109"/>
      <c r="R39" s="103"/>
      <c r="S39" s="105"/>
      <c r="T39" s="105"/>
      <c r="U39" s="103"/>
      <c r="V39" s="105"/>
      <c r="W39" s="143"/>
      <c r="X39" s="109"/>
    </row>
    <row r="40" spans="1:27" s="106" customFormat="1" ht="25.35" customHeight="1">
      <c r="A40" s="63">
        <v>24</v>
      </c>
      <c r="B40" s="63">
        <v>25</v>
      </c>
      <c r="C40" s="68" t="s">
        <v>854</v>
      </c>
      <c r="D40" s="67">
        <v>427.6</v>
      </c>
      <c r="E40" s="66">
        <v>213.05</v>
      </c>
      <c r="F40" s="70">
        <f>(D40-E40)/E40</f>
        <v>1.0070406007979347</v>
      </c>
      <c r="G40" s="67">
        <v>73</v>
      </c>
      <c r="H40" s="66">
        <v>2</v>
      </c>
      <c r="I40" s="66">
        <f>G40/H40</f>
        <v>36.5</v>
      </c>
      <c r="J40" s="66">
        <v>1</v>
      </c>
      <c r="K40" s="66" t="s">
        <v>36</v>
      </c>
      <c r="L40" s="67">
        <v>7540.0800000000008</v>
      </c>
      <c r="M40" s="67">
        <v>1474</v>
      </c>
      <c r="N40" s="127">
        <v>44897</v>
      </c>
      <c r="O40" s="64" t="s">
        <v>139</v>
      </c>
      <c r="P40" s="144" t="s">
        <v>926</v>
      </c>
      <c r="Q40" s="102"/>
      <c r="R40" s="103"/>
      <c r="S40" s="103"/>
      <c r="T40" s="103"/>
      <c r="U40" s="104"/>
      <c r="V40" s="105"/>
      <c r="W40" s="143"/>
      <c r="X40" s="109"/>
      <c r="Y40" s="103"/>
    </row>
    <row r="41" spans="1:27" s="106" customFormat="1" ht="25.35" customHeight="1">
      <c r="A41" s="63">
        <v>25</v>
      </c>
      <c r="B41" s="63">
        <v>22</v>
      </c>
      <c r="C41" s="68" t="s">
        <v>842</v>
      </c>
      <c r="D41" s="67">
        <v>345</v>
      </c>
      <c r="E41" s="67">
        <v>451</v>
      </c>
      <c r="F41" s="70">
        <f>(D41-E41)/E41</f>
        <v>-0.23503325942350334</v>
      </c>
      <c r="G41" s="67">
        <v>93</v>
      </c>
      <c r="H41" s="66" t="s">
        <v>36</v>
      </c>
      <c r="I41" s="66" t="s">
        <v>36</v>
      </c>
      <c r="J41" s="66">
        <v>3</v>
      </c>
      <c r="K41" s="66">
        <v>9</v>
      </c>
      <c r="L41" s="67">
        <v>10378</v>
      </c>
      <c r="M41" s="67">
        <v>2006</v>
      </c>
      <c r="N41" s="127">
        <v>44890</v>
      </c>
      <c r="O41" s="64" t="s">
        <v>47</v>
      </c>
      <c r="P41" s="144" t="s">
        <v>926</v>
      </c>
      <c r="Q41" s="93"/>
      <c r="R41" s="94"/>
      <c r="S41" s="93"/>
      <c r="T41" s="93"/>
      <c r="U41" s="104"/>
      <c r="V41" s="105"/>
      <c r="W41" s="143"/>
      <c r="X41" s="109"/>
      <c r="Y41" s="103"/>
    </row>
    <row r="42" spans="1:27" s="106" customFormat="1" ht="25.35" customHeight="1">
      <c r="A42" s="63">
        <v>26</v>
      </c>
      <c r="B42" s="63">
        <v>26</v>
      </c>
      <c r="C42" s="68" t="s">
        <v>901</v>
      </c>
      <c r="D42" s="67">
        <v>191</v>
      </c>
      <c r="E42" s="66">
        <v>168</v>
      </c>
      <c r="F42" s="70">
        <f>(D42-E42)/E42</f>
        <v>0.13690476190476192</v>
      </c>
      <c r="G42" s="67">
        <v>26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927</v>
      </c>
      <c r="M42" s="67">
        <v>3553</v>
      </c>
      <c r="N42" s="127">
        <v>44603</v>
      </c>
      <c r="O42" s="64" t="s">
        <v>47</v>
      </c>
      <c r="P42" s="144" t="s">
        <v>926</v>
      </c>
      <c r="Q42" s="103"/>
      <c r="R42" s="102"/>
      <c r="S42" s="102"/>
      <c r="T42" s="103"/>
      <c r="U42" s="103"/>
      <c r="V42" s="103"/>
      <c r="W42" s="143"/>
      <c r="X42" s="109"/>
      <c r="Y42" s="105"/>
      <c r="Z42" s="105"/>
      <c r="AA42" s="103"/>
    </row>
    <row r="43" spans="1:27" customFormat="1" ht="25.35" customHeight="1">
      <c r="A43" s="63">
        <v>27</v>
      </c>
      <c r="B43" s="145" t="s">
        <v>36</v>
      </c>
      <c r="C43" s="96" t="s">
        <v>734</v>
      </c>
      <c r="D43" s="97">
        <v>179.5</v>
      </c>
      <c r="E43" s="70" t="s">
        <v>36</v>
      </c>
      <c r="F43" s="70" t="s">
        <v>36</v>
      </c>
      <c r="G43" s="97">
        <v>25</v>
      </c>
      <c r="H43" s="99">
        <v>1</v>
      </c>
      <c r="I43" s="99">
        <f>G43/H43</f>
        <v>25</v>
      </c>
      <c r="J43" s="99">
        <v>1</v>
      </c>
      <c r="K43" s="70" t="s">
        <v>36</v>
      </c>
      <c r="L43" s="97">
        <v>120203.03</v>
      </c>
      <c r="M43" s="97">
        <v>18979</v>
      </c>
      <c r="N43" s="107">
        <v>44820</v>
      </c>
      <c r="O43" s="101" t="s">
        <v>37</v>
      </c>
      <c r="P43" s="144" t="s">
        <v>926</v>
      </c>
      <c r="Q43" s="134"/>
      <c r="R43" s="135"/>
      <c r="S43" s="134"/>
      <c r="T43" s="134"/>
      <c r="U43" s="131"/>
      <c r="V43" s="132"/>
      <c r="W43" s="147"/>
      <c r="X43" s="137"/>
      <c r="Y43" s="129"/>
    </row>
    <row r="44" spans="1:27" s="106" customFormat="1" ht="25.35" customHeight="1">
      <c r="A44" s="63">
        <v>28</v>
      </c>
      <c r="B44" s="146" t="s">
        <v>36</v>
      </c>
      <c r="C44" s="96" t="s">
        <v>747</v>
      </c>
      <c r="D44" s="97">
        <v>159</v>
      </c>
      <c r="E44" s="98" t="s">
        <v>36</v>
      </c>
      <c r="F44" s="98" t="s">
        <v>36</v>
      </c>
      <c r="G44" s="97">
        <v>32</v>
      </c>
      <c r="H44" s="99">
        <v>1</v>
      </c>
      <c r="I44" s="99">
        <f>G44/H44</f>
        <v>32</v>
      </c>
      <c r="J44" s="99">
        <v>1</v>
      </c>
      <c r="K44" s="99" t="s">
        <v>36</v>
      </c>
      <c r="L44" s="97">
        <v>3291.77</v>
      </c>
      <c r="M44" s="97">
        <v>752</v>
      </c>
      <c r="N44" s="107">
        <v>44827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43"/>
      <c r="X44" s="109"/>
    </row>
    <row r="45" spans="1:27" customFormat="1" ht="25.35" customHeight="1">
      <c r="A45" s="63">
        <v>29</v>
      </c>
      <c r="B45" s="63">
        <v>27</v>
      </c>
      <c r="C45" s="68" t="s">
        <v>861</v>
      </c>
      <c r="D45" s="67">
        <v>133</v>
      </c>
      <c r="E45" s="67">
        <v>165</v>
      </c>
      <c r="F45" s="70">
        <f>(D45-E45)/E45</f>
        <v>-0.19393939393939394</v>
      </c>
      <c r="G45" s="67">
        <v>18</v>
      </c>
      <c r="H45" s="66" t="s">
        <v>36</v>
      </c>
      <c r="I45" s="66" t="s">
        <v>36</v>
      </c>
      <c r="J45" s="66">
        <v>1</v>
      </c>
      <c r="K45" s="66">
        <v>7</v>
      </c>
      <c r="L45" s="67">
        <v>20604</v>
      </c>
      <c r="M45" s="67">
        <v>3083</v>
      </c>
      <c r="N45" s="127">
        <v>44904</v>
      </c>
      <c r="O45" s="64" t="s">
        <v>47</v>
      </c>
      <c r="P45" s="136"/>
      <c r="U45" s="129"/>
    </row>
    <row r="46" spans="1:27" customFormat="1" ht="25.35" customHeight="1">
      <c r="A46" s="63">
        <v>30</v>
      </c>
      <c r="B46" s="146" t="s">
        <v>36</v>
      </c>
      <c r="C46" s="96" t="s">
        <v>823</v>
      </c>
      <c r="D46" s="97">
        <v>128.4</v>
      </c>
      <c r="E46" s="98" t="s">
        <v>36</v>
      </c>
      <c r="F46" s="98" t="s">
        <v>36</v>
      </c>
      <c r="G46" s="97">
        <v>28</v>
      </c>
      <c r="H46" s="99">
        <v>1</v>
      </c>
      <c r="I46" s="99">
        <f>G46/H46</f>
        <v>28</v>
      </c>
      <c r="J46" s="99">
        <v>1</v>
      </c>
      <c r="K46" s="99">
        <v>10</v>
      </c>
      <c r="L46" s="97">
        <v>205331.13</v>
      </c>
      <c r="M46" s="97">
        <v>32158</v>
      </c>
      <c r="N46" s="107">
        <v>44883</v>
      </c>
      <c r="O46" s="101" t="s">
        <v>824</v>
      </c>
    </row>
    <row r="47" spans="1:27" s="106" customFormat="1" ht="25.35" customHeight="1">
      <c r="A47" s="63">
        <v>31</v>
      </c>
      <c r="B47" s="95">
        <v>17</v>
      </c>
      <c r="C47" s="96" t="s">
        <v>919</v>
      </c>
      <c r="D47" s="97">
        <v>18</v>
      </c>
      <c r="E47" s="97">
        <v>2062</v>
      </c>
      <c r="F47" s="98">
        <f>(D47-E47)/E47</f>
        <v>-0.99127061105722603</v>
      </c>
      <c r="G47" s="97">
        <v>4</v>
      </c>
      <c r="H47" s="99">
        <v>2</v>
      </c>
      <c r="I47" s="99">
        <f>G47/H47</f>
        <v>2</v>
      </c>
      <c r="J47" s="99">
        <v>2</v>
      </c>
      <c r="K47" s="99">
        <v>2</v>
      </c>
      <c r="L47" s="97">
        <v>2156</v>
      </c>
      <c r="M47" s="97">
        <v>402</v>
      </c>
      <c r="N47" s="107" t="s">
        <v>913</v>
      </c>
      <c r="O47" s="101" t="s">
        <v>357</v>
      </c>
      <c r="P47" s="144" t="s">
        <v>926</v>
      </c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25.35" customHeight="1">
      <c r="A48" s="41"/>
      <c r="B48" s="41"/>
      <c r="C48" s="52" t="s">
        <v>113</v>
      </c>
      <c r="D48" s="124">
        <f>SUM(D35:D47)</f>
        <v>551366.69999999995</v>
      </c>
      <c r="E48" s="124">
        <v>704326.42000000016</v>
      </c>
      <c r="F48" s="20">
        <f>(D48-E48)/E48</f>
        <v>-0.21717163470880471</v>
      </c>
      <c r="G48" s="62">
        <f>SUM(G35:G47)</f>
        <v>83645</v>
      </c>
      <c r="H48" s="62"/>
      <c r="I48" s="43"/>
      <c r="J48" s="119"/>
      <c r="K48" s="119"/>
      <c r="L48" s="45"/>
      <c r="M48" s="49"/>
      <c r="N48" s="46"/>
      <c r="O48" s="53"/>
    </row>
    <row r="50" spans="1:25" s="106" customFormat="1" ht="25.35" customHeight="1">
      <c r="A50" s="1"/>
      <c r="B50" s="1"/>
      <c r="C50" s="1"/>
      <c r="D50" s="1"/>
      <c r="F50" s="1"/>
      <c r="G50" s="1"/>
      <c r="H50" s="1"/>
      <c r="I50" s="1"/>
      <c r="L50" s="1"/>
      <c r="M50" s="1"/>
      <c r="N50" s="1"/>
      <c r="O50" s="1"/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9" spans="1:25" ht="12" customHeight="1"/>
    <row r="62" spans="1:25">
      <c r="S62" s="61"/>
    </row>
    <row r="63" spans="1:25">
      <c r="P63" s="61"/>
    </row>
    <row r="64" spans="1:25">
      <c r="U64" s="61"/>
    </row>
  </sheetData>
  <sortState xmlns:xlrd2="http://schemas.microsoft.com/office/spreadsheetml/2017/richdata2" ref="B13:O22">
    <sortCondition descending="1" ref="D13:D2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107</v>
      </c>
      <c r="E6" s="32" t="s">
        <v>116</v>
      </c>
      <c r="F6" s="156"/>
      <c r="G6" s="156" t="s">
        <v>107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1"/>
      <c r="Z9" s="60"/>
    </row>
    <row r="10" spans="1:29" ht="21.6">
      <c r="A10" s="159"/>
      <c r="B10" s="159"/>
      <c r="C10" s="156"/>
      <c r="D10" s="32" t="s">
        <v>108</v>
      </c>
      <c r="E10" s="32" t="s">
        <v>117</v>
      </c>
      <c r="F10" s="156"/>
      <c r="G10" s="32" t="s">
        <v>108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2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6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116</v>
      </c>
      <c r="E6" s="32" t="s">
        <v>127</v>
      </c>
      <c r="F6" s="156"/>
      <c r="G6" s="156" t="s">
        <v>116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 ht="21.6">
      <c r="A10" s="159"/>
      <c r="B10" s="159"/>
      <c r="C10" s="156"/>
      <c r="D10" s="32" t="s">
        <v>117</v>
      </c>
      <c r="E10" s="32" t="s">
        <v>128</v>
      </c>
      <c r="F10" s="156"/>
      <c r="G10" s="32" t="s">
        <v>117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4.4414062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127</v>
      </c>
      <c r="E6" s="32" t="s">
        <v>135</v>
      </c>
      <c r="F6" s="156"/>
      <c r="G6" s="156" t="s">
        <v>127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AA9" s="61"/>
    </row>
    <row r="10" spans="1:29" ht="21.6">
      <c r="A10" s="159"/>
      <c r="B10" s="159"/>
      <c r="C10" s="156"/>
      <c r="D10" s="32" t="s">
        <v>128</v>
      </c>
      <c r="E10" s="32" t="s">
        <v>136</v>
      </c>
      <c r="F10" s="156"/>
      <c r="G10" s="32" t="s">
        <v>128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AA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135</v>
      </c>
      <c r="E6" s="32" t="s">
        <v>152</v>
      </c>
      <c r="F6" s="156"/>
      <c r="G6" s="156" t="s">
        <v>135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>
      <c r="A10" s="159"/>
      <c r="B10" s="159"/>
      <c r="C10" s="156"/>
      <c r="D10" s="32" t="s">
        <v>136</v>
      </c>
      <c r="E10" s="32" t="s">
        <v>153</v>
      </c>
      <c r="F10" s="156"/>
      <c r="G10" s="32" t="s">
        <v>136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2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X5" s="4"/>
    </row>
    <row r="6" spans="1:29">
      <c r="A6" s="159"/>
      <c r="B6" s="159"/>
      <c r="C6" s="156"/>
      <c r="D6" s="32" t="s">
        <v>152</v>
      </c>
      <c r="E6" s="32" t="s">
        <v>169</v>
      </c>
      <c r="F6" s="156"/>
      <c r="G6" s="156" t="s">
        <v>152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X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X9" s="60"/>
      <c r="Z9" s="61"/>
    </row>
    <row r="10" spans="1:29">
      <c r="A10" s="159"/>
      <c r="B10" s="159"/>
      <c r="C10" s="156"/>
      <c r="D10" s="32" t="s">
        <v>153</v>
      </c>
      <c r="E10" s="32" t="s">
        <v>170</v>
      </c>
      <c r="F10" s="156"/>
      <c r="G10" s="32" t="s">
        <v>153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X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169</v>
      </c>
      <c r="E6" s="32" t="s">
        <v>177</v>
      </c>
      <c r="F6" s="156"/>
      <c r="G6" s="156" t="s">
        <v>169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0"/>
      <c r="Z9" s="61"/>
    </row>
    <row r="10" spans="1:29">
      <c r="A10" s="159"/>
      <c r="B10" s="159"/>
      <c r="C10" s="156"/>
      <c r="D10" s="32" t="s">
        <v>170</v>
      </c>
      <c r="E10" s="32" t="s">
        <v>178</v>
      </c>
      <c r="F10" s="156"/>
      <c r="G10" s="32" t="s">
        <v>170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0"/>
      <c r="Z10" s="61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177</v>
      </c>
      <c r="E6" s="32" t="s">
        <v>190</v>
      </c>
      <c r="F6" s="156"/>
      <c r="G6" s="156" t="s">
        <v>177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Y9" s="61"/>
      <c r="Z9" s="60"/>
    </row>
    <row r="10" spans="1:29">
      <c r="A10" s="159"/>
      <c r="B10" s="159"/>
      <c r="C10" s="156"/>
      <c r="D10" s="32" t="s">
        <v>178</v>
      </c>
      <c r="E10" s="32" t="s">
        <v>191</v>
      </c>
      <c r="F10" s="156"/>
      <c r="G10" s="32" t="s">
        <v>178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Y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190</v>
      </c>
      <c r="E6" s="32" t="s">
        <v>198</v>
      </c>
      <c r="F6" s="156"/>
      <c r="G6" s="156" t="s">
        <v>190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X9" s="61"/>
      <c r="Z9" s="60"/>
    </row>
    <row r="10" spans="1:29">
      <c r="A10" s="159"/>
      <c r="B10" s="159"/>
      <c r="C10" s="156"/>
      <c r="D10" s="32" t="s">
        <v>191</v>
      </c>
      <c r="E10" s="32" t="s">
        <v>199</v>
      </c>
      <c r="F10" s="156"/>
      <c r="G10" s="32" t="s">
        <v>191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X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198</v>
      </c>
      <c r="E6" s="32" t="s">
        <v>203</v>
      </c>
      <c r="F6" s="156"/>
      <c r="G6" s="156" t="s">
        <v>198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  <c r="V9" s="61"/>
      <c r="W9" s="60"/>
      <c r="X9" s="61"/>
      <c r="Z9" s="60"/>
    </row>
    <row r="10" spans="1:29">
      <c r="A10" s="159"/>
      <c r="B10" s="159"/>
      <c r="C10" s="156"/>
      <c r="D10" s="32" t="s">
        <v>199</v>
      </c>
      <c r="E10" s="32" t="s">
        <v>204</v>
      </c>
      <c r="F10" s="156"/>
      <c r="G10" s="32" t="s">
        <v>199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  <c r="V10" s="61"/>
      <c r="W10" s="60"/>
      <c r="X10" s="61"/>
      <c r="Z10" s="60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>
      <c r="A6" s="159"/>
      <c r="B6" s="159"/>
      <c r="C6" s="156"/>
      <c r="D6" s="32" t="s">
        <v>203</v>
      </c>
      <c r="E6" s="32" t="s">
        <v>211</v>
      </c>
      <c r="F6" s="156"/>
      <c r="G6" s="156" t="s">
        <v>203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>
      <c r="A10" s="159"/>
      <c r="B10" s="159"/>
      <c r="C10" s="156"/>
      <c r="D10" s="32" t="s">
        <v>204</v>
      </c>
      <c r="E10" s="84" t="s">
        <v>212</v>
      </c>
      <c r="F10" s="156"/>
      <c r="G10" s="32" t="s">
        <v>204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Y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2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04D4-FB06-49E3-BD53-AAF9D94E271A}">
  <sheetPr>
    <tabColor theme="0"/>
  </sheetPr>
  <dimension ref="A1:AA67"/>
  <sheetViews>
    <sheetView topLeftCell="A27" zoomScale="60" zoomScaleNormal="60" workbookViewId="0">
      <selection activeCell="K39" sqref="K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908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909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911</v>
      </c>
      <c r="E6" s="32" t="s">
        <v>897</v>
      </c>
      <c r="F6" s="156"/>
      <c r="G6" s="156" t="s">
        <v>911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>
      <c r="A10" s="159"/>
      <c r="B10" s="159"/>
      <c r="C10" s="156"/>
      <c r="D10" s="32" t="s">
        <v>910</v>
      </c>
      <c r="E10" s="32" t="s">
        <v>898</v>
      </c>
      <c r="F10" s="156"/>
      <c r="G10" s="32" t="s">
        <v>910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250041.99</v>
      </c>
      <c r="E13" s="97">
        <v>346845.24</v>
      </c>
      <c r="F13" s="98">
        <f>(D13-E13)/E13</f>
        <v>-0.27909637739298371</v>
      </c>
      <c r="G13" s="97">
        <v>33094</v>
      </c>
      <c r="H13" s="99">
        <v>389</v>
      </c>
      <c r="I13" s="99">
        <f>G13/H13</f>
        <v>85.07455012853471</v>
      </c>
      <c r="J13" s="99">
        <v>25</v>
      </c>
      <c r="K13" s="99">
        <v>5</v>
      </c>
      <c r="L13" s="97">
        <v>2096554.12</v>
      </c>
      <c r="M13" s="97">
        <v>281685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>
        <v>2</v>
      </c>
      <c r="C14" s="96" t="s">
        <v>888</v>
      </c>
      <c r="D14" s="97">
        <v>135005.85999999999</v>
      </c>
      <c r="E14" s="99">
        <v>180173.13</v>
      </c>
      <c r="F14" s="98">
        <f>(D14-E14)/E14</f>
        <v>-0.25068815755157287</v>
      </c>
      <c r="G14" s="97">
        <v>21314</v>
      </c>
      <c r="H14" s="97">
        <v>301</v>
      </c>
      <c r="I14" s="99">
        <f t="shared" ref="I14:I17" si="0">G14/H14</f>
        <v>70.810631229235881</v>
      </c>
      <c r="J14" s="97">
        <v>11</v>
      </c>
      <c r="K14" s="99">
        <v>3</v>
      </c>
      <c r="L14" s="97">
        <v>604254.32999999996</v>
      </c>
      <c r="M14" s="97">
        <v>91575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123">
        <v>3</v>
      </c>
      <c r="C15" s="96" t="s">
        <v>870</v>
      </c>
      <c r="D15" s="97">
        <v>104005.33</v>
      </c>
      <c r="E15" s="97">
        <v>119759.27</v>
      </c>
      <c r="F15" s="98">
        <f>(D15-E15)/E15</f>
        <v>-0.13154672702998274</v>
      </c>
      <c r="G15" s="97">
        <v>18799</v>
      </c>
      <c r="H15" s="99">
        <v>279</v>
      </c>
      <c r="I15" s="99">
        <f t="shared" si="0"/>
        <v>67.379928315412187</v>
      </c>
      <c r="J15" s="99">
        <v>23</v>
      </c>
      <c r="K15" s="99">
        <v>4</v>
      </c>
      <c r="L15" s="97">
        <v>662360.28</v>
      </c>
      <c r="M15" s="97">
        <v>124820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906</v>
      </c>
      <c r="D16" s="97">
        <v>46989.54</v>
      </c>
      <c r="E16" s="97" t="s">
        <v>36</v>
      </c>
      <c r="F16" s="97" t="s">
        <v>36</v>
      </c>
      <c r="G16" s="97">
        <v>7693</v>
      </c>
      <c r="H16" s="99">
        <v>159</v>
      </c>
      <c r="I16" s="99">
        <f t="shared" si="0"/>
        <v>48.383647798742139</v>
      </c>
      <c r="J16" s="99">
        <v>13</v>
      </c>
      <c r="K16" s="99">
        <v>1</v>
      </c>
      <c r="L16" s="97">
        <v>48003.85</v>
      </c>
      <c r="M16" s="97">
        <v>7855</v>
      </c>
      <c r="N16" s="107" t="s">
        <v>913</v>
      </c>
      <c r="O16" s="101" t="s">
        <v>853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 t="s">
        <v>34</v>
      </c>
      <c r="C17" s="96" t="s">
        <v>905</v>
      </c>
      <c r="D17" s="97">
        <v>44589.03</v>
      </c>
      <c r="E17" s="97" t="s">
        <v>36</v>
      </c>
      <c r="F17" s="97" t="s">
        <v>36</v>
      </c>
      <c r="G17" s="97">
        <v>7373</v>
      </c>
      <c r="H17" s="99">
        <v>170</v>
      </c>
      <c r="I17" s="99">
        <f t="shared" si="0"/>
        <v>43.370588235294115</v>
      </c>
      <c r="J17" s="99">
        <v>14</v>
      </c>
      <c r="K17" s="99">
        <v>1</v>
      </c>
      <c r="L17" s="97">
        <v>48173.19</v>
      </c>
      <c r="M17" s="97">
        <v>7852</v>
      </c>
      <c r="N17" s="107" t="s">
        <v>913</v>
      </c>
      <c r="O17" s="101" t="s">
        <v>41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34</v>
      </c>
      <c r="C18" s="96" t="s">
        <v>915</v>
      </c>
      <c r="D18" s="97">
        <v>25801</v>
      </c>
      <c r="E18" s="97" t="s">
        <v>36</v>
      </c>
      <c r="F18" s="97" t="s">
        <v>36</v>
      </c>
      <c r="G18" s="97">
        <v>5487</v>
      </c>
      <c r="H18" s="97" t="s">
        <v>36</v>
      </c>
      <c r="I18" s="97" t="s">
        <v>36</v>
      </c>
      <c r="J18" s="97">
        <v>17</v>
      </c>
      <c r="K18" s="99">
        <v>1</v>
      </c>
      <c r="L18" s="97" t="s">
        <v>916</v>
      </c>
      <c r="M18" s="97">
        <v>5487</v>
      </c>
      <c r="N18" s="107">
        <v>44939</v>
      </c>
      <c r="O18" s="101" t="s">
        <v>47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95">
        <v>4</v>
      </c>
      <c r="C19" s="96" t="s">
        <v>895</v>
      </c>
      <c r="D19" s="97">
        <v>20566.03</v>
      </c>
      <c r="E19" s="99">
        <v>31511.91</v>
      </c>
      <c r="F19" s="98">
        <f>(D19-E19)/E19</f>
        <v>-0.34735691997089357</v>
      </c>
      <c r="G19" s="97">
        <v>3400</v>
      </c>
      <c r="H19" s="99">
        <v>74</v>
      </c>
      <c r="I19" s="99">
        <f>G19/H19</f>
        <v>45.945945945945944</v>
      </c>
      <c r="J19" s="99">
        <v>10</v>
      </c>
      <c r="K19" s="99">
        <v>2</v>
      </c>
      <c r="L19" s="97">
        <v>57572.91</v>
      </c>
      <c r="M19" s="97">
        <v>9007</v>
      </c>
      <c r="N19" s="107">
        <v>44932</v>
      </c>
      <c r="O19" s="101" t="s">
        <v>142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5</v>
      </c>
      <c r="C20" s="96" t="s">
        <v>886</v>
      </c>
      <c r="D20" s="99">
        <v>18335.61</v>
      </c>
      <c r="E20" s="99">
        <v>30880.17</v>
      </c>
      <c r="F20" s="98">
        <f>(D20-E20)/E20</f>
        <v>-0.40623351490616788</v>
      </c>
      <c r="G20" s="97">
        <v>3611</v>
      </c>
      <c r="H20" s="99">
        <v>108</v>
      </c>
      <c r="I20" s="99">
        <f>G20/H20</f>
        <v>33.435185185185183</v>
      </c>
      <c r="J20" s="99">
        <v>15</v>
      </c>
      <c r="K20" s="99">
        <v>3</v>
      </c>
      <c r="L20" s="97">
        <v>112312.38</v>
      </c>
      <c r="M20" s="97">
        <v>22818</v>
      </c>
      <c r="N20" s="107" t="s">
        <v>894</v>
      </c>
      <c r="O20" s="101" t="s">
        <v>893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6</v>
      </c>
      <c r="C21" s="96" t="s">
        <v>879</v>
      </c>
      <c r="D21" s="97">
        <v>13129.3</v>
      </c>
      <c r="E21" s="97">
        <v>21371.33</v>
      </c>
      <c r="F21" s="98">
        <f>(D21-E21)/E21</f>
        <v>-0.38565826272861831</v>
      </c>
      <c r="G21" s="97">
        <v>2221</v>
      </c>
      <c r="H21" s="99">
        <v>43</v>
      </c>
      <c r="I21" s="99">
        <f>G21/H21</f>
        <v>51.651162790697676</v>
      </c>
      <c r="J21" s="99">
        <v>9</v>
      </c>
      <c r="K21" s="99">
        <v>4</v>
      </c>
      <c r="L21" s="97">
        <v>156877.82999999999</v>
      </c>
      <c r="M21" s="97">
        <v>24567</v>
      </c>
      <c r="N21" s="107">
        <v>44916</v>
      </c>
      <c r="O21" s="101" t="s">
        <v>142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7</v>
      </c>
      <c r="C22" s="96" t="s">
        <v>903</v>
      </c>
      <c r="D22" s="97">
        <v>10272.6</v>
      </c>
      <c r="E22" s="97">
        <v>16255.19</v>
      </c>
      <c r="F22" s="98">
        <f>(D22-E22)/E22</f>
        <v>-0.36804183771460069</v>
      </c>
      <c r="G22" s="97">
        <v>1639</v>
      </c>
      <c r="H22" s="99">
        <v>36</v>
      </c>
      <c r="I22" s="99">
        <f>G22/H22</f>
        <v>45.527777777777779</v>
      </c>
      <c r="J22" s="99">
        <v>8</v>
      </c>
      <c r="K22" s="99">
        <v>2</v>
      </c>
      <c r="L22" s="97">
        <v>26527.79</v>
      </c>
      <c r="M22" s="97">
        <v>4281</v>
      </c>
      <c r="N22" s="107" t="s">
        <v>904</v>
      </c>
      <c r="O22" s="101" t="s">
        <v>893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668736.29</v>
      </c>
      <c r="E23" s="124">
        <v>759812.1</v>
      </c>
      <c r="F23" s="125">
        <f>(D23-E23)/E23</f>
        <v>-0.11986622745281358</v>
      </c>
      <c r="G23" s="124">
        <f>SUM(G13:G22)</f>
        <v>104631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 t="s">
        <v>34</v>
      </c>
      <c r="C25" s="96" t="s">
        <v>912</v>
      </c>
      <c r="D25" s="97">
        <v>7817.8</v>
      </c>
      <c r="E25" s="97" t="s">
        <v>36</v>
      </c>
      <c r="F25" s="98" t="s">
        <v>36</v>
      </c>
      <c r="G25" s="97">
        <v>1308</v>
      </c>
      <c r="H25" s="99">
        <v>25</v>
      </c>
      <c r="I25" s="99">
        <f>G25/H25</f>
        <v>52.32</v>
      </c>
      <c r="J25" s="99">
        <v>5</v>
      </c>
      <c r="K25" s="99">
        <v>1</v>
      </c>
      <c r="L25" s="97">
        <v>8236.24</v>
      </c>
      <c r="M25" s="97">
        <v>1365</v>
      </c>
      <c r="N25" s="107" t="s">
        <v>913</v>
      </c>
      <c r="O25" s="101" t="s">
        <v>82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 t="s">
        <v>58</v>
      </c>
      <c r="C26" s="96" t="s">
        <v>918</v>
      </c>
      <c r="D26" s="97">
        <v>7098.45</v>
      </c>
      <c r="E26" s="97" t="s">
        <v>36</v>
      </c>
      <c r="F26" s="97" t="s">
        <v>36</v>
      </c>
      <c r="G26" s="97">
        <v>898</v>
      </c>
      <c r="H26" s="99">
        <v>11</v>
      </c>
      <c r="I26" s="99">
        <f t="shared" ref="I26:I34" si="1">G26/H26</f>
        <v>81.63636363636364</v>
      </c>
      <c r="J26" s="99">
        <v>11</v>
      </c>
      <c r="K26" s="99">
        <v>0</v>
      </c>
      <c r="L26" s="97">
        <v>7098.45</v>
      </c>
      <c r="M26" s="97">
        <v>898</v>
      </c>
      <c r="N26" s="142" t="s">
        <v>60</v>
      </c>
      <c r="O26" s="101" t="s">
        <v>853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13</v>
      </c>
      <c r="C27" s="96" t="s">
        <v>774</v>
      </c>
      <c r="D27" s="97">
        <v>4037.8999999999996</v>
      </c>
      <c r="E27" s="97">
        <v>1722.03</v>
      </c>
      <c r="F27" s="98">
        <f>(D27-E27)/E27</f>
        <v>1.344848812157744</v>
      </c>
      <c r="G27" s="97">
        <v>676</v>
      </c>
      <c r="H27" s="97">
        <v>16</v>
      </c>
      <c r="I27" s="99">
        <f t="shared" si="1"/>
        <v>42.25</v>
      </c>
      <c r="J27" s="97">
        <v>5</v>
      </c>
      <c r="K27" s="99">
        <v>14</v>
      </c>
      <c r="L27" s="97">
        <v>999669.19000000018</v>
      </c>
      <c r="M27" s="97">
        <v>143444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12</v>
      </c>
      <c r="C28" s="96" t="s">
        <v>786</v>
      </c>
      <c r="D28" s="97">
        <v>3012.9</v>
      </c>
      <c r="E28" s="99">
        <v>2262.5</v>
      </c>
      <c r="F28" s="98">
        <f>(D28-E28)/E28</f>
        <v>0.33166850828729288</v>
      </c>
      <c r="G28" s="97">
        <v>490</v>
      </c>
      <c r="H28" s="99">
        <v>7</v>
      </c>
      <c r="I28" s="99">
        <f t="shared" si="1"/>
        <v>70</v>
      </c>
      <c r="J28" s="99">
        <v>3</v>
      </c>
      <c r="K28" s="99">
        <v>13</v>
      </c>
      <c r="L28" s="97">
        <v>194580.7</v>
      </c>
      <c r="M28" s="97">
        <v>31030</v>
      </c>
      <c r="N28" s="107">
        <v>44855</v>
      </c>
      <c r="O28" s="101" t="s">
        <v>139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 t="s">
        <v>34</v>
      </c>
      <c r="C29" s="96" t="s">
        <v>914</v>
      </c>
      <c r="D29" s="97">
        <v>2860.25</v>
      </c>
      <c r="E29" s="97" t="s">
        <v>36</v>
      </c>
      <c r="F29" s="98" t="s">
        <v>36</v>
      </c>
      <c r="G29" s="97">
        <v>515</v>
      </c>
      <c r="H29" s="99">
        <v>14</v>
      </c>
      <c r="I29" s="99">
        <f t="shared" si="1"/>
        <v>36.785714285714285</v>
      </c>
      <c r="J29" s="99">
        <v>7</v>
      </c>
      <c r="K29" s="99">
        <v>1</v>
      </c>
      <c r="L29" s="97">
        <v>2860.25</v>
      </c>
      <c r="M29" s="97">
        <v>515</v>
      </c>
      <c r="N29" s="107">
        <v>44939</v>
      </c>
      <c r="O29" s="101" t="s">
        <v>139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10</v>
      </c>
      <c r="C30" s="96" t="s">
        <v>825</v>
      </c>
      <c r="D30" s="97">
        <v>2706.3</v>
      </c>
      <c r="E30" s="97">
        <v>3284.37</v>
      </c>
      <c r="F30" s="98">
        <f>(D30-E30)/E30</f>
        <v>-0.17600635738360773</v>
      </c>
      <c r="G30" s="97">
        <v>454</v>
      </c>
      <c r="H30" s="99">
        <v>9</v>
      </c>
      <c r="I30" s="99">
        <f t="shared" si="1"/>
        <v>50.444444444444443</v>
      </c>
      <c r="J30" s="99">
        <v>3</v>
      </c>
      <c r="K30" s="99">
        <v>9</v>
      </c>
      <c r="L30" s="97">
        <v>106977.7</v>
      </c>
      <c r="M30" s="97">
        <v>17072</v>
      </c>
      <c r="N30" s="107">
        <v>44883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 t="s">
        <v>34</v>
      </c>
      <c r="C31" s="96" t="s">
        <v>919</v>
      </c>
      <c r="D31" s="97">
        <v>2062</v>
      </c>
      <c r="E31" s="97" t="s">
        <v>36</v>
      </c>
      <c r="F31" s="97" t="s">
        <v>36</v>
      </c>
      <c r="G31" s="97">
        <v>385</v>
      </c>
      <c r="H31" s="99">
        <v>38</v>
      </c>
      <c r="I31" s="99">
        <f t="shared" si="1"/>
        <v>10.131578947368421</v>
      </c>
      <c r="J31" s="99">
        <v>15</v>
      </c>
      <c r="K31" s="99">
        <v>1</v>
      </c>
      <c r="L31" s="97">
        <v>2062</v>
      </c>
      <c r="M31" s="97">
        <v>385</v>
      </c>
      <c r="N31" s="107" t="s">
        <v>913</v>
      </c>
      <c r="O31" s="101" t="s">
        <v>357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11</v>
      </c>
      <c r="C32" s="96" t="s">
        <v>878</v>
      </c>
      <c r="D32" s="97">
        <v>1826.1200000000001</v>
      </c>
      <c r="E32" s="97">
        <v>2325.9</v>
      </c>
      <c r="F32" s="98">
        <f>(D32-E32)/E32</f>
        <v>-0.21487596199320691</v>
      </c>
      <c r="G32" s="97">
        <v>394</v>
      </c>
      <c r="H32" s="97">
        <v>12</v>
      </c>
      <c r="I32" s="99">
        <f t="shared" si="1"/>
        <v>32.833333333333336</v>
      </c>
      <c r="J32" s="97">
        <v>2</v>
      </c>
      <c r="K32" s="99">
        <v>5</v>
      </c>
      <c r="L32" s="97">
        <v>13996.23</v>
      </c>
      <c r="M32" s="97">
        <v>2465</v>
      </c>
      <c r="N32" s="107">
        <v>44911</v>
      </c>
      <c r="O32" s="101" t="s">
        <v>835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17</v>
      </c>
      <c r="C33" s="96" t="s">
        <v>837</v>
      </c>
      <c r="D33" s="97">
        <v>973.91</v>
      </c>
      <c r="E33" s="97">
        <v>933.75</v>
      </c>
      <c r="F33" s="98">
        <f>(D33-E33)/E33</f>
        <v>4.3009370816599696E-2</v>
      </c>
      <c r="G33" s="97">
        <v>210</v>
      </c>
      <c r="H33" s="99">
        <v>3</v>
      </c>
      <c r="I33" s="99">
        <f t="shared" si="1"/>
        <v>70</v>
      </c>
      <c r="J33" s="99">
        <v>1</v>
      </c>
      <c r="K33" s="99">
        <v>8</v>
      </c>
      <c r="L33" s="97">
        <v>134374.64000000001</v>
      </c>
      <c r="M33" s="97">
        <v>26041</v>
      </c>
      <c r="N33" s="107">
        <v>44890</v>
      </c>
      <c r="O33" s="101" t="s">
        <v>84</v>
      </c>
      <c r="P33" s="108"/>
      <c r="Q33" s="109"/>
      <c r="R33" s="103"/>
      <c r="S33" s="105"/>
      <c r="T33" s="105"/>
      <c r="U33" s="103"/>
      <c r="V33" s="105"/>
      <c r="W33" s="103"/>
      <c r="X33" s="109"/>
    </row>
    <row r="34" spans="1:27" s="106" customFormat="1" ht="25.35" customHeight="1">
      <c r="A34" s="95">
        <v>20</v>
      </c>
      <c r="B34" s="95">
        <v>8</v>
      </c>
      <c r="C34" s="96" t="s">
        <v>900</v>
      </c>
      <c r="D34" s="97">
        <v>900</v>
      </c>
      <c r="E34" s="97">
        <v>6147.33</v>
      </c>
      <c r="F34" s="98">
        <f>(D34-E34)/E34</f>
        <v>-0.85359497537955498</v>
      </c>
      <c r="G34" s="97">
        <v>180</v>
      </c>
      <c r="H34" s="99">
        <v>9</v>
      </c>
      <c r="I34" s="99">
        <f t="shared" si="1"/>
        <v>20</v>
      </c>
      <c r="J34" s="99">
        <v>5</v>
      </c>
      <c r="K34" s="99">
        <v>2</v>
      </c>
      <c r="L34" s="97">
        <v>7047.33</v>
      </c>
      <c r="M34" s="97">
        <v>1244</v>
      </c>
      <c r="N34" s="107">
        <v>44932</v>
      </c>
      <c r="O34" s="101" t="s">
        <v>139</v>
      </c>
      <c r="P34" s="108"/>
      <c r="Q34" s="109"/>
      <c r="R34" s="103"/>
      <c r="S34" s="105"/>
      <c r="T34" s="105"/>
      <c r="U34" s="103"/>
      <c r="V34" s="105"/>
      <c r="W34" s="103"/>
      <c r="X34" s="109"/>
    </row>
    <row r="35" spans="1:27" s="106" customFormat="1" ht="25.35" customHeight="1">
      <c r="A35" s="95"/>
      <c r="B35" s="76"/>
      <c r="C35" s="52" t="s">
        <v>66</v>
      </c>
      <c r="D35" s="124">
        <f>SUM(D23:D34)</f>
        <v>702031.92000000016</v>
      </c>
      <c r="E35" s="124">
        <v>773082.19000000018</v>
      </c>
      <c r="F35" s="125">
        <f>(D35-E35)/E35</f>
        <v>-9.1905195746392762E-2</v>
      </c>
      <c r="G35" s="126">
        <f>SUM(G23:G34)</f>
        <v>110141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18</v>
      </c>
      <c r="C37" s="96" t="s">
        <v>907</v>
      </c>
      <c r="D37" s="99">
        <v>659.4</v>
      </c>
      <c r="E37" s="97">
        <v>825.3</v>
      </c>
      <c r="F37" s="98">
        <v>-0.2010178117048346</v>
      </c>
      <c r="G37" s="97">
        <v>114</v>
      </c>
      <c r="H37" s="99">
        <v>3</v>
      </c>
      <c r="I37" s="99">
        <f t="shared" ref="I37" si="2">G37/H37</f>
        <v>38</v>
      </c>
      <c r="J37" s="99">
        <v>3</v>
      </c>
      <c r="K37" s="99">
        <v>2</v>
      </c>
      <c r="L37" s="97">
        <v>1889.7</v>
      </c>
      <c r="M37" s="97">
        <v>333</v>
      </c>
      <c r="N37" s="107">
        <v>44932</v>
      </c>
      <c r="O37" s="101" t="s">
        <v>570</v>
      </c>
      <c r="P37" s="102"/>
      <c r="Q37" s="102"/>
      <c r="R37" s="103"/>
      <c r="S37" s="103"/>
      <c r="T37" s="103"/>
      <c r="U37" s="104"/>
      <c r="V37" s="105"/>
      <c r="W37" s="105"/>
      <c r="X37" s="105"/>
      <c r="Y37" s="103"/>
    </row>
    <row r="38" spans="1:27" s="106" customFormat="1" ht="25.35" customHeight="1">
      <c r="A38" s="95">
        <v>22</v>
      </c>
      <c r="B38" s="95">
        <v>15</v>
      </c>
      <c r="C38" s="96" t="s">
        <v>842</v>
      </c>
      <c r="D38" s="97">
        <v>451</v>
      </c>
      <c r="E38" s="97">
        <v>1510</v>
      </c>
      <c r="F38" s="98">
        <f>(D38-E38)/E38</f>
        <v>-0.70132450331125828</v>
      </c>
      <c r="G38" s="97">
        <v>81</v>
      </c>
      <c r="H38" s="99" t="s">
        <v>36</v>
      </c>
      <c r="I38" s="99" t="s">
        <v>36</v>
      </c>
      <c r="J38" s="99">
        <v>2</v>
      </c>
      <c r="K38" s="99">
        <v>8</v>
      </c>
      <c r="L38" s="97">
        <v>10033</v>
      </c>
      <c r="M38" s="97">
        <v>1913</v>
      </c>
      <c r="N38" s="107">
        <v>44890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19</v>
      </c>
      <c r="C39" s="96" t="s">
        <v>866</v>
      </c>
      <c r="D39" s="99">
        <v>318.7</v>
      </c>
      <c r="E39" s="97">
        <v>544</v>
      </c>
      <c r="F39" s="98">
        <v>-0.41415441176470591</v>
      </c>
      <c r="G39" s="97">
        <v>50</v>
      </c>
      <c r="H39" s="99">
        <v>3</v>
      </c>
      <c r="I39" s="99">
        <f>G39/H39</f>
        <v>16.666666666666668</v>
      </c>
      <c r="J39" s="99">
        <v>2</v>
      </c>
      <c r="K39" s="99">
        <v>8</v>
      </c>
      <c r="L39" s="97">
        <v>8449.7000000000007</v>
      </c>
      <c r="M39" s="97">
        <v>1517</v>
      </c>
      <c r="N39" s="107">
        <v>44896</v>
      </c>
      <c r="O39" s="101" t="s">
        <v>570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141" t="s">
        <v>36</v>
      </c>
      <c r="C40" s="96" t="s">
        <v>834</v>
      </c>
      <c r="D40" s="97">
        <v>298.35000000000002</v>
      </c>
      <c r="E40" s="97" t="s">
        <v>36</v>
      </c>
      <c r="F40" s="97" t="s">
        <v>36</v>
      </c>
      <c r="G40" s="97">
        <v>49</v>
      </c>
      <c r="H40" s="99">
        <v>2</v>
      </c>
      <c r="I40" s="99">
        <f>G40/H40</f>
        <v>24.5</v>
      </c>
      <c r="J40" s="99">
        <v>1</v>
      </c>
      <c r="K40" s="99" t="s">
        <v>36</v>
      </c>
      <c r="L40" s="97">
        <v>21065.41</v>
      </c>
      <c r="M40" s="97">
        <v>3967</v>
      </c>
      <c r="N40" s="107">
        <v>44883</v>
      </c>
      <c r="O40" s="101" t="s">
        <v>835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20</v>
      </c>
      <c r="C41" s="96" t="s">
        <v>854</v>
      </c>
      <c r="D41" s="97">
        <v>213.05</v>
      </c>
      <c r="E41" s="99">
        <v>525.29999999999995</v>
      </c>
      <c r="F41" s="98">
        <f>(D41-E41)/E41</f>
        <v>-0.59442223491338275</v>
      </c>
      <c r="G41" s="97">
        <v>37</v>
      </c>
      <c r="H41" s="99">
        <v>1</v>
      </c>
      <c r="I41" s="99">
        <f>G41/H41</f>
        <v>37</v>
      </c>
      <c r="J41" s="99">
        <v>1</v>
      </c>
      <c r="K41" s="99" t="s">
        <v>36</v>
      </c>
      <c r="L41" s="97">
        <v>7112.4800000000005</v>
      </c>
      <c r="M41" s="97">
        <v>1401</v>
      </c>
      <c r="N41" s="107">
        <v>44897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22</v>
      </c>
      <c r="C42" s="96" t="s">
        <v>901</v>
      </c>
      <c r="D42" s="97">
        <v>168</v>
      </c>
      <c r="E42" s="97">
        <v>272</v>
      </c>
      <c r="F42" s="98">
        <f>(D42-E42)/E42</f>
        <v>-0.38235294117647056</v>
      </c>
      <c r="G42" s="97">
        <v>23</v>
      </c>
      <c r="H42" s="99" t="s">
        <v>36</v>
      </c>
      <c r="I42" s="99" t="s">
        <v>36</v>
      </c>
      <c r="J42" s="99">
        <v>1</v>
      </c>
      <c r="K42" s="99" t="s">
        <v>36</v>
      </c>
      <c r="L42" s="97" t="s">
        <v>917</v>
      </c>
      <c r="M42" s="97">
        <v>3527</v>
      </c>
      <c r="N42" s="107">
        <v>44603</v>
      </c>
      <c r="O42" s="101" t="s">
        <v>47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24</v>
      </c>
      <c r="C43" s="96" t="s">
        <v>861</v>
      </c>
      <c r="D43" s="97">
        <v>165</v>
      </c>
      <c r="E43" s="97">
        <v>172</v>
      </c>
      <c r="F43" s="98">
        <f>(D43-E43)/E43</f>
        <v>-4.0697674418604654E-2</v>
      </c>
      <c r="G43" s="99">
        <v>23</v>
      </c>
      <c r="H43" s="99" t="s">
        <v>36</v>
      </c>
      <c r="I43" s="99" t="s">
        <v>36</v>
      </c>
      <c r="J43" s="99">
        <v>1</v>
      </c>
      <c r="K43" s="99">
        <v>6</v>
      </c>
      <c r="L43" s="97">
        <v>20471</v>
      </c>
      <c r="M43" s="99">
        <v>3065</v>
      </c>
      <c r="N43" s="107">
        <v>44904</v>
      </c>
      <c r="O43" s="101" t="s">
        <v>47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4.75" customHeight="1">
      <c r="A44" s="95">
        <v>28</v>
      </c>
      <c r="B44" s="123">
        <v>28</v>
      </c>
      <c r="C44" s="96" t="s">
        <v>885</v>
      </c>
      <c r="D44" s="97">
        <v>21</v>
      </c>
      <c r="E44" s="97">
        <v>67.7</v>
      </c>
      <c r="F44" s="98">
        <v>-0.68980797636632207</v>
      </c>
      <c r="G44" s="97">
        <v>6</v>
      </c>
      <c r="H44" s="99">
        <v>1</v>
      </c>
      <c r="I44" s="99">
        <v>6</v>
      </c>
      <c r="J44" s="99">
        <v>1</v>
      </c>
      <c r="K44" s="99">
        <v>4</v>
      </c>
      <c r="L44" s="97">
        <v>1017.5</v>
      </c>
      <c r="M44" s="97">
        <v>203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7" ht="25.35" customHeight="1">
      <c r="A45" s="41"/>
      <c r="B45" s="41"/>
      <c r="C45" s="52" t="s">
        <v>75</v>
      </c>
      <c r="D45" s="124">
        <f>SUM(D35:D44)</f>
        <v>704326.42000000016</v>
      </c>
      <c r="E45" s="124">
        <v>774564.64000000013</v>
      </c>
      <c r="F45" s="20">
        <f t="shared" ref="F45" si="3">(D45-E45)/E45</f>
        <v>-9.0680901725645469E-2</v>
      </c>
      <c r="G45" s="62">
        <f>SUM(G35:G44)</f>
        <v>110524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7" ht="23.1" customHeight="1"/>
    <row r="47" spans="1:27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8.441406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4.44140625" style="1" bestFit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X5" s="4"/>
    </row>
    <row r="6" spans="1:29" ht="21.6">
      <c r="A6" s="159"/>
      <c r="B6" s="159"/>
      <c r="C6" s="156"/>
      <c r="D6" s="32" t="s">
        <v>211</v>
      </c>
      <c r="E6" s="32" t="s">
        <v>221</v>
      </c>
      <c r="F6" s="156"/>
      <c r="G6" s="156" t="s">
        <v>211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X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 ht="21.6">
      <c r="A10" s="159"/>
      <c r="B10" s="159"/>
      <c r="C10" s="156"/>
      <c r="D10" s="84" t="s">
        <v>212</v>
      </c>
      <c r="E10" s="84" t="s">
        <v>222</v>
      </c>
      <c r="F10" s="156"/>
      <c r="G10" s="84" t="s">
        <v>212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X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7.332031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Y5" s="4"/>
    </row>
    <row r="6" spans="1:29" ht="21.6">
      <c r="A6" s="159"/>
      <c r="B6" s="159"/>
      <c r="C6" s="156"/>
      <c r="D6" s="32" t="s">
        <v>221</v>
      </c>
      <c r="E6" s="32" t="s">
        <v>227</v>
      </c>
      <c r="F6" s="156"/>
      <c r="G6" s="156" t="s">
        <v>221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Y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 ht="21.6">
      <c r="A10" s="159"/>
      <c r="B10" s="159"/>
      <c r="C10" s="156"/>
      <c r="D10" s="84" t="s">
        <v>222</v>
      </c>
      <c r="E10" s="84" t="s">
        <v>228</v>
      </c>
      <c r="F10" s="156"/>
      <c r="G10" s="84" t="s">
        <v>222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Y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2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2.6640625" style="1" customWidth="1"/>
    <col min="19" max="19" width="22.886718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.554687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Z5" s="4"/>
    </row>
    <row r="6" spans="1:29">
      <c r="A6" s="159"/>
      <c r="B6" s="159"/>
      <c r="C6" s="156"/>
      <c r="D6" s="32" t="s">
        <v>227</v>
      </c>
      <c r="E6" s="32" t="s">
        <v>239</v>
      </c>
      <c r="F6" s="156"/>
      <c r="G6" s="156" t="s">
        <v>227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  <c r="Z8" s="4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>
      <c r="A10" s="159"/>
      <c r="B10" s="159"/>
      <c r="C10" s="156"/>
      <c r="D10" s="84" t="s">
        <v>228</v>
      </c>
      <c r="E10" s="84" t="s">
        <v>240</v>
      </c>
      <c r="F10" s="156"/>
      <c r="G10" s="84" t="s">
        <v>228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  <c r="Z11" s="4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2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6.1093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2.554687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>
      <c r="A6" s="159"/>
      <c r="B6" s="159"/>
      <c r="C6" s="156"/>
      <c r="D6" s="32" t="s">
        <v>239</v>
      </c>
      <c r="E6" s="32" t="s">
        <v>243</v>
      </c>
      <c r="F6" s="156"/>
      <c r="G6" s="156" t="s">
        <v>239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>
      <c r="A10" s="159"/>
      <c r="B10" s="159"/>
      <c r="C10" s="156"/>
      <c r="D10" s="84" t="s">
        <v>240</v>
      </c>
      <c r="E10" s="84" t="s">
        <v>244</v>
      </c>
      <c r="F10" s="156"/>
      <c r="G10" s="84" t="s">
        <v>240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2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2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9" ht="21.6">
      <c r="A6" s="159"/>
      <c r="B6" s="159"/>
      <c r="C6" s="156"/>
      <c r="D6" s="32" t="s">
        <v>243</v>
      </c>
      <c r="E6" s="32" t="s">
        <v>260</v>
      </c>
      <c r="F6" s="156"/>
      <c r="G6" s="156" t="s">
        <v>243</v>
      </c>
      <c r="H6" s="156"/>
      <c r="I6" s="156"/>
      <c r="J6" s="156"/>
      <c r="K6" s="156"/>
      <c r="L6" s="156"/>
      <c r="M6" s="156"/>
      <c r="N6" s="156"/>
      <c r="O6" s="156"/>
    </row>
    <row r="7" spans="1:29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9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9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9" ht="21.6">
      <c r="A10" s="159"/>
      <c r="B10" s="159"/>
      <c r="C10" s="156"/>
      <c r="D10" s="84" t="s">
        <v>244</v>
      </c>
      <c r="E10" s="84" t="s">
        <v>261</v>
      </c>
      <c r="F10" s="156"/>
      <c r="G10" s="84" t="s">
        <v>244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9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9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2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2.554687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35" ht="21.6">
      <c r="A6" s="159"/>
      <c r="B6" s="159"/>
      <c r="C6" s="156"/>
      <c r="D6" s="32" t="s">
        <v>260</v>
      </c>
      <c r="E6" s="32" t="s">
        <v>268</v>
      </c>
      <c r="F6" s="156"/>
      <c r="G6" s="156" t="s">
        <v>260</v>
      </c>
      <c r="H6" s="156"/>
      <c r="I6" s="156"/>
      <c r="J6" s="156"/>
      <c r="K6" s="156"/>
      <c r="L6" s="156"/>
      <c r="M6" s="156"/>
      <c r="N6" s="156"/>
      <c r="O6" s="156"/>
    </row>
    <row r="7" spans="1:35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35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35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35" ht="21.6">
      <c r="A10" s="159"/>
      <c r="B10" s="159"/>
      <c r="C10" s="156"/>
      <c r="D10" s="84" t="s">
        <v>261</v>
      </c>
      <c r="E10" s="84" t="s">
        <v>269</v>
      </c>
      <c r="F10" s="156"/>
      <c r="G10" s="84" t="s">
        <v>261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35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35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16384" width="8.88671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268</v>
      </c>
      <c r="E6" s="32" t="s">
        <v>273</v>
      </c>
      <c r="F6" s="156"/>
      <c r="G6" s="156" t="s">
        <v>268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>
      <c r="A10" s="159"/>
      <c r="B10" s="159"/>
      <c r="C10" s="156"/>
      <c r="D10" s="84" t="s">
        <v>269</v>
      </c>
      <c r="E10" s="84" t="s">
        <v>274</v>
      </c>
      <c r="F10" s="156"/>
      <c r="G10" s="84" t="s">
        <v>269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2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2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273</v>
      </c>
      <c r="E6" s="32" t="s">
        <v>283</v>
      </c>
      <c r="F6" s="156"/>
      <c r="G6" s="156" t="s">
        <v>273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>
      <c r="A10" s="159"/>
      <c r="B10" s="159"/>
      <c r="C10" s="156"/>
      <c r="D10" s="84" t="s">
        <v>274</v>
      </c>
      <c r="E10" s="84" t="s">
        <v>284</v>
      </c>
      <c r="F10" s="156"/>
      <c r="G10" s="84" t="s">
        <v>274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2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32" t="s">
        <v>283</v>
      </c>
      <c r="E6" s="32" t="s">
        <v>292</v>
      </c>
      <c r="F6" s="156"/>
      <c r="G6" s="156" t="s">
        <v>283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284</v>
      </c>
      <c r="E10" s="84" t="s">
        <v>293</v>
      </c>
      <c r="F10" s="156"/>
      <c r="G10" s="84" t="s">
        <v>284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2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32" t="s">
        <v>292</v>
      </c>
      <c r="E6" s="32" t="s">
        <v>300</v>
      </c>
      <c r="F6" s="156"/>
      <c r="G6" s="156" t="s">
        <v>292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293</v>
      </c>
      <c r="E10" s="84" t="s">
        <v>301</v>
      </c>
      <c r="F10" s="156"/>
      <c r="G10" s="84" t="s">
        <v>293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0E5-2994-4BA0-8135-889D841B75A1}">
  <sheetPr>
    <tabColor theme="0"/>
  </sheetPr>
  <dimension ref="A1:AA67"/>
  <sheetViews>
    <sheetView topLeftCell="A19" zoomScale="60" zoomScaleNormal="60" workbookViewId="0">
      <selection activeCell="K33" sqref="K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896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 ht="21.6">
      <c r="A6" s="159"/>
      <c r="B6" s="159"/>
      <c r="C6" s="156"/>
      <c r="D6" s="32" t="s">
        <v>897</v>
      </c>
      <c r="E6" s="32" t="s">
        <v>891</v>
      </c>
      <c r="F6" s="156"/>
      <c r="G6" s="156" t="s">
        <v>897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898</v>
      </c>
      <c r="E10" s="32" t="s">
        <v>892</v>
      </c>
      <c r="F10" s="156"/>
      <c r="G10" s="32" t="s">
        <v>898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346845.24</v>
      </c>
      <c r="E13" s="97">
        <v>453742.49</v>
      </c>
      <c r="F13" s="98">
        <f>(D13-E13)/E13</f>
        <v>-0.23559012513904087</v>
      </c>
      <c r="G13" s="97">
        <v>44662</v>
      </c>
      <c r="H13" s="99">
        <v>473</v>
      </c>
      <c r="I13" s="99">
        <f t="shared" ref="I13:I22" si="0">G13/H13</f>
        <v>94.422832980972515</v>
      </c>
      <c r="J13" s="99">
        <v>29</v>
      </c>
      <c r="K13" s="99">
        <v>4</v>
      </c>
      <c r="L13" s="97">
        <v>1846512.13</v>
      </c>
      <c r="M13" s="97">
        <v>248591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95">
        <v>2</v>
      </c>
      <c r="C14" s="96" t="s">
        <v>888</v>
      </c>
      <c r="D14" s="97">
        <v>180173.13</v>
      </c>
      <c r="E14" s="99">
        <v>238891.69</v>
      </c>
      <c r="F14" s="98">
        <f>(D14-E14)/E14</f>
        <v>-0.24579574115784436</v>
      </c>
      <c r="G14" s="97">
        <v>26626</v>
      </c>
      <c r="H14" s="97">
        <v>399</v>
      </c>
      <c r="I14" s="99">
        <f t="shared" si="0"/>
        <v>66.731829573934832</v>
      </c>
      <c r="J14" s="97">
        <v>13</v>
      </c>
      <c r="K14" s="99">
        <v>2</v>
      </c>
      <c r="L14" s="97">
        <v>465581.04</v>
      </c>
      <c r="M14" s="97">
        <v>69688</v>
      </c>
      <c r="N14" s="107" t="s">
        <v>894</v>
      </c>
      <c r="O14" s="101" t="s">
        <v>402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3</v>
      </c>
      <c r="C15" s="96" t="s">
        <v>870</v>
      </c>
      <c r="D15" s="97">
        <v>119759.27</v>
      </c>
      <c r="E15" s="97">
        <v>188363.2</v>
      </c>
      <c r="F15" s="98">
        <f>(D15-E15)/E15</f>
        <v>-0.36421089682061042</v>
      </c>
      <c r="G15" s="97">
        <v>21730</v>
      </c>
      <c r="H15" s="99">
        <v>337</v>
      </c>
      <c r="I15" s="99">
        <f t="shared" si="0"/>
        <v>64.480712166172111</v>
      </c>
      <c r="J15" s="99">
        <v>27</v>
      </c>
      <c r="K15" s="99">
        <v>3</v>
      </c>
      <c r="L15" s="97">
        <v>558354.94999999995</v>
      </c>
      <c r="M15" s="97">
        <v>106021</v>
      </c>
      <c r="N15" s="107" t="s">
        <v>887</v>
      </c>
      <c r="O15" s="101" t="s">
        <v>853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 t="s">
        <v>34</v>
      </c>
      <c r="C16" s="96" t="s">
        <v>895</v>
      </c>
      <c r="D16" s="97">
        <v>31511.91</v>
      </c>
      <c r="E16" s="99" t="s">
        <v>36</v>
      </c>
      <c r="F16" s="99" t="s">
        <v>36</v>
      </c>
      <c r="G16" s="97">
        <v>4753</v>
      </c>
      <c r="H16" s="99">
        <v>120</v>
      </c>
      <c r="I16" s="99">
        <f t="shared" si="0"/>
        <v>39.608333333333334</v>
      </c>
      <c r="J16" s="99">
        <v>16</v>
      </c>
      <c r="K16" s="99">
        <v>1</v>
      </c>
      <c r="L16" s="97">
        <v>36645.35</v>
      </c>
      <c r="M16" s="97">
        <v>5540</v>
      </c>
      <c r="N16" s="107">
        <v>44932</v>
      </c>
      <c r="O16" s="101" t="s">
        <v>142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7" customFormat="1" ht="25.35" customHeight="1">
      <c r="A17" s="95">
        <v>5</v>
      </c>
      <c r="B17" s="95">
        <v>4</v>
      </c>
      <c r="C17" s="96" t="s">
        <v>886</v>
      </c>
      <c r="D17" s="99">
        <v>30880.17</v>
      </c>
      <c r="E17" s="99">
        <v>51322.59</v>
      </c>
      <c r="F17" s="98">
        <f>(D17-E17)/E17</f>
        <v>-0.39831232211780426</v>
      </c>
      <c r="G17" s="97">
        <v>6167</v>
      </c>
      <c r="H17" s="99">
        <v>186</v>
      </c>
      <c r="I17" s="99">
        <f t="shared" si="0"/>
        <v>33.155913978494624</v>
      </c>
      <c r="J17" s="99">
        <v>20</v>
      </c>
      <c r="K17" s="99">
        <v>2</v>
      </c>
      <c r="L17" s="97">
        <v>93976.77</v>
      </c>
      <c r="M17" s="97">
        <v>19207</v>
      </c>
      <c r="N17" s="107" t="s">
        <v>894</v>
      </c>
      <c r="O17" s="101" t="s">
        <v>893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7" s="106" customFormat="1" ht="25.35" customHeight="1">
      <c r="A18" s="63">
        <v>6</v>
      </c>
      <c r="B18" s="95">
        <v>5</v>
      </c>
      <c r="C18" s="96" t="s">
        <v>879</v>
      </c>
      <c r="D18" s="97">
        <v>21371.33</v>
      </c>
      <c r="E18" s="97">
        <v>44885.46</v>
      </c>
      <c r="F18" s="98">
        <f>(D18-E18)/E18</f>
        <v>-0.5238696450921968</v>
      </c>
      <c r="G18" s="97">
        <v>3275</v>
      </c>
      <c r="H18" s="99">
        <v>73</v>
      </c>
      <c r="I18" s="99">
        <f t="shared" si="0"/>
        <v>44.863013698630134</v>
      </c>
      <c r="J18" s="99">
        <v>14</v>
      </c>
      <c r="K18" s="99">
        <v>3</v>
      </c>
      <c r="L18" s="97">
        <v>143380.88</v>
      </c>
      <c r="M18" s="97">
        <v>22284</v>
      </c>
      <c r="N18" s="107">
        <v>44916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63" t="s">
        <v>34</v>
      </c>
      <c r="C19" s="68" t="s">
        <v>903</v>
      </c>
      <c r="D19" s="67">
        <v>16255.19</v>
      </c>
      <c r="E19" s="67" t="s">
        <v>36</v>
      </c>
      <c r="F19" s="98" t="s">
        <v>36</v>
      </c>
      <c r="G19" s="67">
        <v>2642</v>
      </c>
      <c r="H19" s="66">
        <v>96</v>
      </c>
      <c r="I19" s="66">
        <f t="shared" si="0"/>
        <v>27.520833333333332</v>
      </c>
      <c r="J19" s="66">
        <v>17</v>
      </c>
      <c r="K19" s="66">
        <v>1</v>
      </c>
      <c r="L19" s="67">
        <v>16255.19</v>
      </c>
      <c r="M19" s="67">
        <v>2642</v>
      </c>
      <c r="N19" s="127" t="s">
        <v>904</v>
      </c>
      <c r="O19" s="64" t="s">
        <v>893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63">
        <v>8</v>
      </c>
      <c r="B20" s="63" t="s">
        <v>34</v>
      </c>
      <c r="C20" s="68" t="s">
        <v>900</v>
      </c>
      <c r="D20" s="67">
        <v>6147.33</v>
      </c>
      <c r="E20" s="67" t="s">
        <v>36</v>
      </c>
      <c r="F20" s="67" t="s">
        <v>36</v>
      </c>
      <c r="G20" s="67">
        <v>1064</v>
      </c>
      <c r="H20" s="66">
        <v>21</v>
      </c>
      <c r="I20" s="66">
        <f t="shared" si="0"/>
        <v>50.666666666666664</v>
      </c>
      <c r="J20" s="66">
        <v>7</v>
      </c>
      <c r="K20" s="66">
        <v>1</v>
      </c>
      <c r="L20" s="67">
        <v>6147.33</v>
      </c>
      <c r="M20" s="67">
        <v>1064</v>
      </c>
      <c r="N20" s="127">
        <v>44932</v>
      </c>
      <c r="O20" s="64" t="s">
        <v>139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63" t="s">
        <v>58</v>
      </c>
      <c r="C21" s="68" t="s">
        <v>905</v>
      </c>
      <c r="D21" s="67">
        <v>3584.16</v>
      </c>
      <c r="E21" s="67" t="s">
        <v>36</v>
      </c>
      <c r="F21" s="98" t="s">
        <v>36</v>
      </c>
      <c r="G21" s="67">
        <v>479</v>
      </c>
      <c r="H21" s="66">
        <v>9</v>
      </c>
      <c r="I21" s="66">
        <f t="shared" si="0"/>
        <v>53.222222222222221</v>
      </c>
      <c r="J21" s="66">
        <v>9</v>
      </c>
      <c r="K21" s="66">
        <v>0</v>
      </c>
      <c r="L21" s="67">
        <v>3584.16</v>
      </c>
      <c r="M21" s="67">
        <v>479</v>
      </c>
      <c r="N21" s="140" t="s">
        <v>60</v>
      </c>
      <c r="O21" s="101" t="s">
        <v>41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63">
        <v>10</v>
      </c>
      <c r="B22" s="95">
        <v>10</v>
      </c>
      <c r="C22" s="96" t="s">
        <v>825</v>
      </c>
      <c r="D22" s="97">
        <v>3284.37</v>
      </c>
      <c r="E22" s="97">
        <v>3387.1</v>
      </c>
      <c r="F22" s="98">
        <f>(D22-E22)/E22</f>
        <v>-3.032978063830416E-2</v>
      </c>
      <c r="G22" s="97">
        <v>458</v>
      </c>
      <c r="H22" s="99">
        <v>9</v>
      </c>
      <c r="I22" s="99">
        <f t="shared" si="0"/>
        <v>50.888888888888886</v>
      </c>
      <c r="J22" s="99">
        <v>2</v>
      </c>
      <c r="K22" s="99">
        <v>8</v>
      </c>
      <c r="L22" s="97">
        <v>104271.4</v>
      </c>
      <c r="M22" s="97">
        <v>16618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7" s="106" customFormat="1" ht="25.35" customHeight="1">
      <c r="A23" s="95"/>
      <c r="B23" s="76"/>
      <c r="C23" s="52" t="s">
        <v>52</v>
      </c>
      <c r="D23" s="124">
        <f>SUM(D13:D22)</f>
        <v>759812.1</v>
      </c>
      <c r="E23" s="124">
        <v>998097.32999999984</v>
      </c>
      <c r="F23" s="125">
        <f>(D23-E23)/E23</f>
        <v>-0.23873947243201213</v>
      </c>
      <c r="G23" s="124">
        <f>SUM(G13:G22)</f>
        <v>111856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12</v>
      </c>
      <c r="C25" s="96" t="s">
        <v>878</v>
      </c>
      <c r="D25" s="97">
        <v>2325.9</v>
      </c>
      <c r="E25" s="97">
        <v>2826.01</v>
      </c>
      <c r="F25" s="98">
        <f>(D25-E25)/E25</f>
        <v>-0.17696681894260816</v>
      </c>
      <c r="G25" s="97">
        <v>368</v>
      </c>
      <c r="H25" s="97">
        <v>14</v>
      </c>
      <c r="I25" s="99">
        <f>G25/H25</f>
        <v>26.285714285714285</v>
      </c>
      <c r="J25" s="97">
        <v>3</v>
      </c>
      <c r="K25" s="99">
        <v>4</v>
      </c>
      <c r="L25" s="97">
        <v>12170.109999999999</v>
      </c>
      <c r="M25" s="97">
        <v>2071</v>
      </c>
      <c r="N25" s="107">
        <v>44911</v>
      </c>
      <c r="O25" s="101" t="s">
        <v>835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7" s="106" customFormat="1" ht="25.35" customHeight="1">
      <c r="A26" s="63">
        <v>12</v>
      </c>
      <c r="B26" s="95">
        <v>9</v>
      </c>
      <c r="C26" s="96" t="s">
        <v>786</v>
      </c>
      <c r="D26" s="97">
        <v>2262.5</v>
      </c>
      <c r="E26" s="66">
        <v>3447</v>
      </c>
      <c r="F26" s="98">
        <f>(D26-E26)/E26</f>
        <v>-0.34363214389324048</v>
      </c>
      <c r="G26" s="97">
        <v>419</v>
      </c>
      <c r="H26" s="99">
        <v>8</v>
      </c>
      <c r="I26" s="99">
        <f>G26/H26</f>
        <v>52.375</v>
      </c>
      <c r="J26" s="99">
        <v>3</v>
      </c>
      <c r="K26" s="99">
        <v>12</v>
      </c>
      <c r="L26" s="97">
        <v>191567.8</v>
      </c>
      <c r="M26" s="97">
        <v>30540</v>
      </c>
      <c r="N26" s="107">
        <v>44855</v>
      </c>
      <c r="O26" s="101" t="s">
        <v>139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7" s="106" customFormat="1" ht="25.35" customHeight="1">
      <c r="A27" s="95">
        <v>13</v>
      </c>
      <c r="B27" s="95">
        <v>8</v>
      </c>
      <c r="C27" s="96" t="s">
        <v>774</v>
      </c>
      <c r="D27" s="97">
        <v>1722.03</v>
      </c>
      <c r="E27" s="97">
        <v>4232.37</v>
      </c>
      <c r="F27" s="98">
        <f>(D27-E27)/E27</f>
        <v>-0.59312867258769919</v>
      </c>
      <c r="G27" s="97">
        <v>271</v>
      </c>
      <c r="H27" s="97">
        <v>19</v>
      </c>
      <c r="I27" s="99">
        <f>G27/H27</f>
        <v>14.263157894736842</v>
      </c>
      <c r="J27" s="97">
        <v>4</v>
      </c>
      <c r="K27" s="99">
        <v>13</v>
      </c>
      <c r="L27" s="97">
        <v>995631.29000000027</v>
      </c>
      <c r="M27" s="97">
        <v>142768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7" s="106" customFormat="1" ht="25.35" customHeight="1">
      <c r="A28" s="63">
        <v>14</v>
      </c>
      <c r="B28" s="95">
        <v>7</v>
      </c>
      <c r="C28" s="96" t="s">
        <v>862</v>
      </c>
      <c r="D28" s="97">
        <v>1607</v>
      </c>
      <c r="E28" s="97">
        <v>4692</v>
      </c>
      <c r="F28" s="98">
        <f>(D28-E28)/E28</f>
        <v>-0.65750213128729751</v>
      </c>
      <c r="G28" s="99">
        <v>302</v>
      </c>
      <c r="H28" s="99" t="s">
        <v>36</v>
      </c>
      <c r="I28" s="99" t="s">
        <v>36</v>
      </c>
      <c r="J28" s="99">
        <v>5</v>
      </c>
      <c r="K28" s="99">
        <v>4</v>
      </c>
      <c r="L28" s="97">
        <v>45486</v>
      </c>
      <c r="M28" s="99">
        <v>9986</v>
      </c>
      <c r="N28" s="107">
        <v>44911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7" s="106" customFormat="1" ht="25.35" customHeight="1">
      <c r="A29" s="95">
        <v>15</v>
      </c>
      <c r="B29" s="95">
        <v>17</v>
      </c>
      <c r="C29" s="96" t="s">
        <v>842</v>
      </c>
      <c r="D29" s="97">
        <v>1510</v>
      </c>
      <c r="E29" s="97">
        <v>673</v>
      </c>
      <c r="F29" s="98">
        <f>(D29-E29)/E29</f>
        <v>1.2436849925705795</v>
      </c>
      <c r="G29" s="97">
        <v>320</v>
      </c>
      <c r="H29" s="99" t="s">
        <v>36</v>
      </c>
      <c r="I29" s="99" t="s">
        <v>36</v>
      </c>
      <c r="J29" s="99">
        <v>3</v>
      </c>
      <c r="K29" s="99">
        <v>7</v>
      </c>
      <c r="L29" s="97">
        <v>9581</v>
      </c>
      <c r="M29" s="97">
        <v>1832</v>
      </c>
      <c r="N29" s="107">
        <v>44890</v>
      </c>
      <c r="O29" s="101" t="s">
        <v>47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7" s="106" customFormat="1" ht="25.35" customHeight="1">
      <c r="A30" s="63">
        <v>16</v>
      </c>
      <c r="B30" s="63" t="s">
        <v>58</v>
      </c>
      <c r="C30" s="68" t="s">
        <v>906</v>
      </c>
      <c r="D30" s="67">
        <v>1014.31</v>
      </c>
      <c r="E30" s="67" t="s">
        <v>36</v>
      </c>
      <c r="F30" s="98" t="s">
        <v>36</v>
      </c>
      <c r="G30" s="67">
        <v>162</v>
      </c>
      <c r="H30" s="66">
        <v>4</v>
      </c>
      <c r="I30" s="66">
        <f>G30/H30</f>
        <v>40.5</v>
      </c>
      <c r="J30" s="66">
        <v>4</v>
      </c>
      <c r="K30" s="66">
        <v>0</v>
      </c>
      <c r="L30" s="67">
        <v>1014.31</v>
      </c>
      <c r="M30" s="67">
        <v>162</v>
      </c>
      <c r="N30" s="140" t="s">
        <v>60</v>
      </c>
      <c r="O30" s="101" t="s">
        <v>853</v>
      </c>
      <c r="P30" s="102"/>
      <c r="Q30" s="102"/>
      <c r="R30" s="103"/>
      <c r="S30" s="103"/>
      <c r="T30" s="103"/>
      <c r="U30" s="103"/>
      <c r="V30" s="103"/>
      <c r="W30" s="103"/>
      <c r="X30" s="105"/>
    </row>
    <row r="31" spans="1:27" s="106" customFormat="1" ht="25.35" customHeight="1">
      <c r="A31" s="95">
        <v>17</v>
      </c>
      <c r="B31" s="95">
        <v>11</v>
      </c>
      <c r="C31" s="96" t="s">
        <v>837</v>
      </c>
      <c r="D31" s="97">
        <v>933.75</v>
      </c>
      <c r="E31" s="97">
        <v>3265.46</v>
      </c>
      <c r="F31" s="98">
        <f>(D31-E31)/E31</f>
        <v>-0.71405253777415745</v>
      </c>
      <c r="G31" s="97">
        <v>198</v>
      </c>
      <c r="H31" s="99">
        <v>13</v>
      </c>
      <c r="I31" s="99">
        <f>G31/H31</f>
        <v>15.23076923076923</v>
      </c>
      <c r="J31" s="99">
        <v>2</v>
      </c>
      <c r="K31" s="99">
        <v>7</v>
      </c>
      <c r="L31" s="97">
        <v>133400.73000000001</v>
      </c>
      <c r="M31" s="97">
        <v>25831</v>
      </c>
      <c r="N31" s="107">
        <v>44890</v>
      </c>
      <c r="O31" s="101" t="s">
        <v>84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63">
        <v>18</v>
      </c>
      <c r="B32" s="95" t="s">
        <v>34</v>
      </c>
      <c r="C32" s="96" t="s">
        <v>907</v>
      </c>
      <c r="D32" s="99">
        <v>825.3</v>
      </c>
      <c r="E32" s="97" t="s">
        <v>36</v>
      </c>
      <c r="F32" s="98" t="s">
        <v>36</v>
      </c>
      <c r="G32" s="97">
        <v>143</v>
      </c>
      <c r="H32" s="99">
        <v>5</v>
      </c>
      <c r="I32" s="99">
        <v>28.6</v>
      </c>
      <c r="J32" s="99">
        <v>2</v>
      </c>
      <c r="K32" s="99">
        <v>1</v>
      </c>
      <c r="L32" s="97">
        <v>825.3</v>
      </c>
      <c r="M32" s="97">
        <v>143</v>
      </c>
      <c r="N32" s="107">
        <v>44932</v>
      </c>
      <c r="O32" s="101" t="s">
        <v>570</v>
      </c>
      <c r="P32" s="111"/>
      <c r="Q32" s="103"/>
      <c r="R32" s="102"/>
      <c r="S32" s="102"/>
      <c r="T32" s="103"/>
      <c r="U32" s="103"/>
      <c r="V32" s="103"/>
      <c r="W32" s="104"/>
      <c r="X32" s="104"/>
      <c r="Y32" s="105"/>
      <c r="Z32" s="105"/>
      <c r="AA32" s="103"/>
    </row>
    <row r="33" spans="1:25" s="106" customFormat="1" ht="25.35" customHeight="1">
      <c r="A33" s="95">
        <v>19</v>
      </c>
      <c r="B33" s="95">
        <v>16</v>
      </c>
      <c r="C33" s="96" t="s">
        <v>866</v>
      </c>
      <c r="D33" s="99">
        <v>544</v>
      </c>
      <c r="E33" s="97">
        <v>836.4</v>
      </c>
      <c r="F33" s="98">
        <f>(D33-E33)/E33</f>
        <v>-0.34959349593495931</v>
      </c>
      <c r="G33" s="97">
        <v>100</v>
      </c>
      <c r="H33" s="99">
        <v>4</v>
      </c>
      <c r="I33" s="99">
        <v>25</v>
      </c>
      <c r="J33" s="99">
        <v>3</v>
      </c>
      <c r="K33" s="99">
        <v>7</v>
      </c>
      <c r="L33" s="97">
        <v>7688.8</v>
      </c>
      <c r="M33" s="97">
        <v>1381</v>
      </c>
      <c r="N33" s="107">
        <v>44896</v>
      </c>
      <c r="O33" s="101" t="s">
        <v>570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63">
        <v>20</v>
      </c>
      <c r="B34" s="95">
        <v>23</v>
      </c>
      <c r="C34" s="96" t="s">
        <v>854</v>
      </c>
      <c r="D34" s="97">
        <v>525.29999999999995</v>
      </c>
      <c r="E34" s="66">
        <v>201.7</v>
      </c>
      <c r="F34" s="98">
        <f>(D34-E34)/E34</f>
        <v>1.6043629152206247</v>
      </c>
      <c r="G34" s="97">
        <v>137</v>
      </c>
      <c r="H34" s="99">
        <v>2</v>
      </c>
      <c r="I34" s="99">
        <f>G34/H34</f>
        <v>68.5</v>
      </c>
      <c r="J34" s="99">
        <v>2</v>
      </c>
      <c r="K34" s="99">
        <v>6</v>
      </c>
      <c r="L34" s="97">
        <v>6899.43</v>
      </c>
      <c r="M34" s="97">
        <v>1364</v>
      </c>
      <c r="N34" s="107">
        <v>44897</v>
      </c>
      <c r="O34" s="101" t="s">
        <v>139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773082.19000000018</v>
      </c>
      <c r="E35" s="124">
        <v>1012287.5899999999</v>
      </c>
      <c r="F35" s="125">
        <f>(D35-E35)/E35</f>
        <v>-0.23630182011813433</v>
      </c>
      <c r="G35" s="126">
        <f>SUM(G23:G34)</f>
        <v>114276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19</v>
      </c>
      <c r="C37" s="96" t="s">
        <v>823</v>
      </c>
      <c r="D37" s="97">
        <v>381.1</v>
      </c>
      <c r="E37" s="97">
        <v>539.4</v>
      </c>
      <c r="F37" s="98">
        <f>(D37-E37)/E37</f>
        <v>-0.29347423062662209</v>
      </c>
      <c r="G37" s="97">
        <v>108</v>
      </c>
      <c r="H37" s="97">
        <v>4</v>
      </c>
      <c r="I37" s="99">
        <f>G37/H37</f>
        <v>27</v>
      </c>
      <c r="J37" s="97">
        <v>2</v>
      </c>
      <c r="K37" s="99">
        <v>8</v>
      </c>
      <c r="L37" s="97">
        <v>205202.73</v>
      </c>
      <c r="M37" s="97">
        <v>32130</v>
      </c>
      <c r="N37" s="107">
        <v>44883</v>
      </c>
      <c r="O37" s="101" t="s">
        <v>824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63">
        <v>22</v>
      </c>
      <c r="B38" s="95" t="s">
        <v>36</v>
      </c>
      <c r="C38" s="96" t="s">
        <v>901</v>
      </c>
      <c r="D38" s="97">
        <v>272</v>
      </c>
      <c r="E38" s="97" t="s">
        <v>36</v>
      </c>
      <c r="F38" s="98" t="s">
        <v>36</v>
      </c>
      <c r="G38" s="97">
        <v>38</v>
      </c>
      <c r="H38" s="99" t="s">
        <v>36</v>
      </c>
      <c r="I38" s="99" t="s">
        <v>36</v>
      </c>
      <c r="J38" s="99">
        <v>2</v>
      </c>
      <c r="K38" s="99" t="s">
        <v>36</v>
      </c>
      <c r="L38" s="97" t="s">
        <v>902</v>
      </c>
      <c r="M38" s="97">
        <v>3504</v>
      </c>
      <c r="N38" s="107">
        <v>44603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5.35" customHeight="1">
      <c r="A39" s="95">
        <v>23</v>
      </c>
      <c r="B39" s="95">
        <v>13</v>
      </c>
      <c r="C39" s="96" t="s">
        <v>880</v>
      </c>
      <c r="D39" s="97">
        <v>205.55</v>
      </c>
      <c r="E39" s="97">
        <v>2260.09</v>
      </c>
      <c r="F39" s="98">
        <f>(D39-E39)/E39</f>
        <v>-0.90905229437765744</v>
      </c>
      <c r="G39" s="97">
        <v>34</v>
      </c>
      <c r="H39" s="99">
        <v>4</v>
      </c>
      <c r="I39" s="99">
        <f>G39/H39</f>
        <v>8.5</v>
      </c>
      <c r="J39" s="99">
        <v>3</v>
      </c>
      <c r="K39" s="99">
        <v>3</v>
      </c>
      <c r="L39" s="97">
        <v>13539.7</v>
      </c>
      <c r="M39" s="97">
        <v>1977</v>
      </c>
      <c r="N39" s="107">
        <v>44918</v>
      </c>
      <c r="O39" s="101" t="s">
        <v>41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5" s="106" customFormat="1" ht="25.35" customHeight="1">
      <c r="A40" s="63">
        <v>24</v>
      </c>
      <c r="B40" s="95">
        <v>14</v>
      </c>
      <c r="C40" s="96" t="s">
        <v>861</v>
      </c>
      <c r="D40" s="97">
        <v>172</v>
      </c>
      <c r="E40" s="97">
        <v>1757</v>
      </c>
      <c r="F40" s="98">
        <f>(D40-E40)/E40</f>
        <v>-0.90210586226522482</v>
      </c>
      <c r="G40" s="99">
        <v>30</v>
      </c>
      <c r="H40" s="99" t="s">
        <v>36</v>
      </c>
      <c r="I40" s="99" t="s">
        <v>36</v>
      </c>
      <c r="J40" s="99">
        <v>2</v>
      </c>
      <c r="K40" s="99">
        <v>5</v>
      </c>
      <c r="L40" s="97">
        <v>20307</v>
      </c>
      <c r="M40" s="99">
        <v>3042</v>
      </c>
      <c r="N40" s="107">
        <v>44904</v>
      </c>
      <c r="O40" s="101" t="s">
        <v>47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5" s="106" customFormat="1" ht="25.35" customHeight="1">
      <c r="A41" s="95">
        <v>25</v>
      </c>
      <c r="B41" s="95">
        <v>28</v>
      </c>
      <c r="C41" s="96" t="s">
        <v>867</v>
      </c>
      <c r="D41" s="99">
        <v>149.5</v>
      </c>
      <c r="E41" s="97">
        <v>72.900000000000006</v>
      </c>
      <c r="F41" s="98" t="s">
        <v>36</v>
      </c>
      <c r="G41" s="97">
        <v>29</v>
      </c>
      <c r="H41" s="99">
        <v>1</v>
      </c>
      <c r="I41" s="99">
        <v>29</v>
      </c>
      <c r="J41" s="99">
        <v>1</v>
      </c>
      <c r="K41" s="122">
        <v>6</v>
      </c>
      <c r="L41" s="97">
        <v>1409.8</v>
      </c>
      <c r="M41" s="97">
        <v>261</v>
      </c>
      <c r="N41" s="107">
        <v>44897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5" s="106" customFormat="1" ht="25.35" customHeight="1">
      <c r="A42" s="63">
        <v>26</v>
      </c>
      <c r="B42" s="95" t="s">
        <v>36</v>
      </c>
      <c r="C42" s="96" t="s">
        <v>747</v>
      </c>
      <c r="D42" s="99">
        <v>121</v>
      </c>
      <c r="E42" s="97" t="s">
        <v>36</v>
      </c>
      <c r="F42" s="98" t="s">
        <v>36</v>
      </c>
      <c r="G42" s="97">
        <v>31</v>
      </c>
      <c r="H42" s="99">
        <v>1</v>
      </c>
      <c r="I42" s="99">
        <v>31</v>
      </c>
      <c r="J42" s="99">
        <v>1</v>
      </c>
      <c r="K42" s="99" t="s">
        <v>36</v>
      </c>
      <c r="L42" s="97">
        <v>3132.77</v>
      </c>
      <c r="M42" s="97">
        <v>720</v>
      </c>
      <c r="N42" s="107">
        <v>44827</v>
      </c>
      <c r="O42" s="101" t="s">
        <v>82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5" s="106" customFormat="1" ht="25.35" customHeight="1">
      <c r="A43" s="95">
        <v>27</v>
      </c>
      <c r="B43" s="123">
        <v>21</v>
      </c>
      <c r="C43" s="96" t="s">
        <v>868</v>
      </c>
      <c r="D43" s="99">
        <v>103.6</v>
      </c>
      <c r="E43" s="97">
        <v>328.1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>
        <v>6</v>
      </c>
      <c r="L43" s="97">
        <v>3741.4</v>
      </c>
      <c r="M43" s="97">
        <v>666</v>
      </c>
      <c r="N43" s="107">
        <v>44897</v>
      </c>
      <c r="O43" s="101" t="s">
        <v>570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5" s="106" customFormat="1" ht="24.75" customHeight="1">
      <c r="A44" s="63">
        <v>28</v>
      </c>
      <c r="B44" s="123">
        <v>18</v>
      </c>
      <c r="C44" s="96" t="s">
        <v>885</v>
      </c>
      <c r="D44" s="97">
        <v>77.7</v>
      </c>
      <c r="E44" s="97">
        <v>547</v>
      </c>
      <c r="F44" s="98">
        <f>(D44-E44)/E44</f>
        <v>-0.85795246800731262</v>
      </c>
      <c r="G44" s="97">
        <v>13</v>
      </c>
      <c r="H44" s="99">
        <v>3</v>
      </c>
      <c r="I44" s="99">
        <f>G44/H44</f>
        <v>4.333333333333333</v>
      </c>
      <c r="J44" s="99">
        <v>3</v>
      </c>
      <c r="K44" s="99">
        <v>3</v>
      </c>
      <c r="L44" s="97">
        <v>996.5</v>
      </c>
      <c r="M44" s="97">
        <v>197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774564.64000000013</v>
      </c>
      <c r="E45" s="124">
        <v>1013651.3899999998</v>
      </c>
      <c r="F45" s="20">
        <f t="shared" ref="F45" si="1">(D45-E45)/E45</f>
        <v>-0.23586683978206718</v>
      </c>
      <c r="G45" s="62">
        <f>SUM(G35:G44)</f>
        <v>114575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2" style="1" bestFit="1" customWidth="1"/>
    <col min="26" max="26" width="13.6640625" style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300</v>
      </c>
      <c r="E6" s="32" t="s">
        <v>312</v>
      </c>
      <c r="F6" s="156"/>
      <c r="G6" s="156" t="s">
        <v>300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301</v>
      </c>
      <c r="E10" s="84" t="s">
        <v>313</v>
      </c>
      <c r="F10" s="156"/>
      <c r="G10" s="84" t="s">
        <v>301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2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312</v>
      </c>
      <c r="E6" s="32" t="s">
        <v>323</v>
      </c>
      <c r="F6" s="156"/>
      <c r="G6" s="156" t="s">
        <v>312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313</v>
      </c>
      <c r="E10" s="84" t="s">
        <v>324</v>
      </c>
      <c r="F10" s="156"/>
      <c r="G10" s="84" t="s">
        <v>313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2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323</v>
      </c>
      <c r="E6" s="32" t="s">
        <v>339</v>
      </c>
      <c r="F6" s="156"/>
      <c r="G6" s="156" t="s">
        <v>323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324</v>
      </c>
      <c r="E10" s="84" t="s">
        <v>340</v>
      </c>
      <c r="F10" s="156"/>
      <c r="G10" s="84" t="s">
        <v>324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2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32" t="s">
        <v>339</v>
      </c>
      <c r="E6" s="32" t="s">
        <v>351</v>
      </c>
      <c r="F6" s="156"/>
      <c r="G6" s="156" t="s">
        <v>339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340</v>
      </c>
      <c r="E10" s="84" t="s">
        <v>352</v>
      </c>
      <c r="F10" s="156"/>
      <c r="G10" s="84" t="s">
        <v>340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2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2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 ht="21.6">
      <c r="A6" s="159"/>
      <c r="B6" s="159"/>
      <c r="C6" s="156"/>
      <c r="D6" s="32" t="s">
        <v>351</v>
      </c>
      <c r="E6" s="32" t="s">
        <v>360</v>
      </c>
      <c r="F6" s="156"/>
      <c r="G6" s="156" t="s">
        <v>351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352</v>
      </c>
      <c r="E10" s="84" t="s">
        <v>361</v>
      </c>
      <c r="F10" s="156"/>
      <c r="G10" s="84" t="s">
        <v>352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2" style="1" bestFit="1" customWidth="1"/>
    <col min="25" max="25" width="13.6640625" style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8">
      <c r="A6" s="159"/>
      <c r="B6" s="159"/>
      <c r="C6" s="156"/>
      <c r="D6" s="32" t="s">
        <v>360</v>
      </c>
      <c r="E6" s="32" t="s">
        <v>368</v>
      </c>
      <c r="F6" s="156"/>
      <c r="G6" s="156" t="s">
        <v>360</v>
      </c>
      <c r="H6" s="156"/>
      <c r="I6" s="156"/>
      <c r="J6" s="156"/>
      <c r="K6" s="156"/>
      <c r="L6" s="156"/>
      <c r="M6" s="156"/>
      <c r="N6" s="156"/>
      <c r="O6" s="156"/>
    </row>
    <row r="7" spans="1:28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8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8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8" ht="21.6">
      <c r="A10" s="159"/>
      <c r="B10" s="159"/>
      <c r="C10" s="156"/>
      <c r="D10" s="84" t="s">
        <v>361</v>
      </c>
      <c r="E10" s="84" t="s">
        <v>369</v>
      </c>
      <c r="F10" s="156"/>
      <c r="G10" s="84" t="s">
        <v>361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8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8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2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368</v>
      </c>
      <c r="E6" s="32" t="s">
        <v>377</v>
      </c>
      <c r="F6" s="156"/>
      <c r="G6" s="156" t="s">
        <v>368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2" t="s">
        <v>16</v>
      </c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369</v>
      </c>
      <c r="E10" s="84" t="s">
        <v>378</v>
      </c>
      <c r="F10" s="156"/>
      <c r="G10" s="84" t="s">
        <v>369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.5546875" style="1" bestFit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377</v>
      </c>
      <c r="E6" s="32" t="s">
        <v>384</v>
      </c>
      <c r="F6" s="156"/>
      <c r="G6" s="32" t="s">
        <v>377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378</v>
      </c>
      <c r="E10" s="84" t="s">
        <v>385</v>
      </c>
      <c r="F10" s="156"/>
      <c r="G10" s="84" t="s">
        <v>378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384</v>
      </c>
      <c r="E6" s="32" t="s">
        <v>391</v>
      </c>
      <c r="F6" s="156"/>
      <c r="G6" s="32" t="s">
        <v>384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385</v>
      </c>
      <c r="E10" s="84" t="s">
        <v>392</v>
      </c>
      <c r="F10" s="156"/>
      <c r="G10" s="84" t="s">
        <v>385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391</v>
      </c>
      <c r="E6" s="32" t="s">
        <v>398</v>
      </c>
      <c r="F6" s="156"/>
      <c r="G6" s="32" t="s">
        <v>391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>
      <c r="A10" s="159"/>
      <c r="B10" s="159"/>
      <c r="C10" s="156"/>
      <c r="D10" s="84" t="s">
        <v>392</v>
      </c>
      <c r="E10" s="84" t="s">
        <v>399</v>
      </c>
      <c r="F10" s="156"/>
      <c r="G10" s="84" t="s">
        <v>392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AD89-D413-491E-95A4-2A88705DDAC5}">
  <sheetPr>
    <tabColor theme="0"/>
  </sheetPr>
  <dimension ref="A1:AA67"/>
  <sheetViews>
    <sheetView zoomScale="60" zoomScaleNormal="60" workbookViewId="0">
      <selection activeCell="K30" sqref="K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889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890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 ht="21.6">
      <c r="A6" s="159"/>
      <c r="B6" s="159"/>
      <c r="C6" s="156"/>
      <c r="D6" s="32" t="s">
        <v>891</v>
      </c>
      <c r="E6" s="32" t="s">
        <v>881</v>
      </c>
      <c r="F6" s="156"/>
      <c r="G6" s="156" t="s">
        <v>891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892</v>
      </c>
      <c r="E10" s="32" t="s">
        <v>882</v>
      </c>
      <c r="F10" s="156"/>
      <c r="G10" s="32" t="s">
        <v>892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453742.49</v>
      </c>
      <c r="E13" s="97">
        <v>462101.39</v>
      </c>
      <c r="F13" s="98">
        <f>(D13-E13)/E13</f>
        <v>-1.8088887375993443E-2</v>
      </c>
      <c r="G13" s="97">
        <v>61470</v>
      </c>
      <c r="H13" s="99">
        <v>448</v>
      </c>
      <c r="I13" s="99">
        <f t="shared" ref="I13:I18" si="0">G13/H13</f>
        <v>137.20982142857142</v>
      </c>
      <c r="J13" s="99">
        <v>26</v>
      </c>
      <c r="K13" s="99">
        <v>3</v>
      </c>
      <c r="L13" s="97">
        <v>1499666.89</v>
      </c>
      <c r="M13" s="97">
        <v>203929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888</v>
      </c>
      <c r="D14" s="97">
        <v>238891.69</v>
      </c>
      <c r="E14" s="99" t="s">
        <v>36</v>
      </c>
      <c r="F14" s="99" t="s">
        <v>36</v>
      </c>
      <c r="G14" s="97">
        <v>35819</v>
      </c>
      <c r="H14" s="97">
        <v>376</v>
      </c>
      <c r="I14" s="99">
        <f t="shared" si="0"/>
        <v>95.263297872340431</v>
      </c>
      <c r="J14" s="97">
        <v>12</v>
      </c>
      <c r="K14" s="66">
        <v>1</v>
      </c>
      <c r="L14" s="97">
        <v>275539.71000000002</v>
      </c>
      <c r="M14" s="97">
        <v>41160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>
        <v>2</v>
      </c>
      <c r="C15" s="96" t="s">
        <v>870</v>
      </c>
      <c r="D15" s="97">
        <v>188363.2</v>
      </c>
      <c r="E15" s="97">
        <v>178520.9</v>
      </c>
      <c r="F15" s="98">
        <f>(D15-E15)/E15</f>
        <v>5.5132480286622002E-2</v>
      </c>
      <c r="G15" s="97">
        <v>35858</v>
      </c>
      <c r="H15" s="99">
        <v>379</v>
      </c>
      <c r="I15" s="99">
        <f t="shared" si="0"/>
        <v>94.612137203166228</v>
      </c>
      <c r="J15" s="99">
        <v>24</v>
      </c>
      <c r="K15" s="99">
        <v>2</v>
      </c>
      <c r="L15" s="97">
        <v>438595.68</v>
      </c>
      <c r="M15" s="97">
        <v>84291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886</v>
      </c>
      <c r="D16" s="99">
        <v>51322.59</v>
      </c>
      <c r="E16" s="99">
        <v>11774.01</v>
      </c>
      <c r="F16" s="98">
        <f>(D16-E16)/E16</f>
        <v>3.3589728563165817</v>
      </c>
      <c r="G16" s="97">
        <v>10718</v>
      </c>
      <c r="H16" s="99">
        <v>227</v>
      </c>
      <c r="I16" s="99">
        <f t="shared" si="0"/>
        <v>47.215859030837002</v>
      </c>
      <c r="J16" s="99">
        <v>25</v>
      </c>
      <c r="K16" s="99">
        <v>1</v>
      </c>
      <c r="L16" s="97">
        <v>63096.600000000006</v>
      </c>
      <c r="M16" s="97">
        <v>13040</v>
      </c>
      <c r="N16" s="107" t="s">
        <v>894</v>
      </c>
      <c r="O16" s="101" t="s">
        <v>893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7" s="106" customFormat="1" ht="25.35" customHeight="1">
      <c r="A17" s="95">
        <v>5</v>
      </c>
      <c r="B17" s="95">
        <v>3</v>
      </c>
      <c r="C17" s="96" t="s">
        <v>879</v>
      </c>
      <c r="D17" s="97">
        <v>44885.46</v>
      </c>
      <c r="E17" s="97">
        <v>59082.5</v>
      </c>
      <c r="F17" s="98">
        <f>(D17-E17)/E17</f>
        <v>-0.24029179537087972</v>
      </c>
      <c r="G17" s="97">
        <v>6785</v>
      </c>
      <c r="H17" s="99">
        <v>126</v>
      </c>
      <c r="I17" s="99">
        <f t="shared" si="0"/>
        <v>53.849206349206348</v>
      </c>
      <c r="J17" s="99">
        <v>16</v>
      </c>
      <c r="K17" s="99">
        <v>2</v>
      </c>
      <c r="L17" s="97">
        <v>121535.11</v>
      </c>
      <c r="M17" s="97">
        <v>18921</v>
      </c>
      <c r="N17" s="107">
        <v>44916</v>
      </c>
      <c r="O17" s="101" t="s">
        <v>142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7" s="106" customFormat="1" ht="25.35" customHeight="1">
      <c r="A18" s="95">
        <v>6</v>
      </c>
      <c r="B18" s="63" t="s">
        <v>58</v>
      </c>
      <c r="C18" s="96" t="s">
        <v>895</v>
      </c>
      <c r="D18" s="97">
        <v>5133.43</v>
      </c>
      <c r="E18" s="66" t="s">
        <v>36</v>
      </c>
      <c r="F18" s="66" t="s">
        <v>36</v>
      </c>
      <c r="G18" s="97">
        <v>787</v>
      </c>
      <c r="H18" s="99">
        <v>8</v>
      </c>
      <c r="I18" s="99">
        <f t="shared" si="0"/>
        <v>98.375</v>
      </c>
      <c r="J18" s="99">
        <v>8</v>
      </c>
      <c r="K18" s="99">
        <v>0</v>
      </c>
      <c r="L18" s="97">
        <v>5133.43</v>
      </c>
      <c r="M18" s="97">
        <v>787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95">
        <v>8</v>
      </c>
      <c r="C19" s="96" t="s">
        <v>862</v>
      </c>
      <c r="D19" s="97">
        <v>4692</v>
      </c>
      <c r="E19" s="97">
        <v>9699</v>
      </c>
      <c r="F19" s="98">
        <f>(D19-E19)/E19</f>
        <v>-0.51623878750386643</v>
      </c>
      <c r="G19" s="99">
        <v>1228</v>
      </c>
      <c r="H19" s="99" t="s">
        <v>36</v>
      </c>
      <c r="I19" s="99" t="s">
        <v>36</v>
      </c>
      <c r="J19" s="99">
        <v>10</v>
      </c>
      <c r="K19" s="99">
        <v>3</v>
      </c>
      <c r="L19" s="97">
        <v>43879</v>
      </c>
      <c r="M19" s="99">
        <v>9684</v>
      </c>
      <c r="N19" s="107">
        <v>44911</v>
      </c>
      <c r="O19" s="101" t="s">
        <v>47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95">
        <v>8</v>
      </c>
      <c r="B20" s="95">
        <v>5</v>
      </c>
      <c r="C20" s="96" t="s">
        <v>774</v>
      </c>
      <c r="D20" s="97">
        <v>4232.37</v>
      </c>
      <c r="E20" s="97">
        <v>11812.73</v>
      </c>
      <c r="F20" s="98">
        <f>(D20-E20)/E20</f>
        <v>-0.64171110319121827</v>
      </c>
      <c r="G20" s="97">
        <v>673</v>
      </c>
      <c r="H20" s="97">
        <v>18</v>
      </c>
      <c r="I20" s="99">
        <f>G20/H20</f>
        <v>37.388888888888886</v>
      </c>
      <c r="J20" s="97">
        <v>6</v>
      </c>
      <c r="K20" s="99">
        <v>12</v>
      </c>
      <c r="L20" s="97">
        <v>991282.36000000022</v>
      </c>
      <c r="M20" s="97">
        <v>142142</v>
      </c>
      <c r="N20" s="107">
        <v>44848</v>
      </c>
      <c r="O20" s="101" t="s">
        <v>775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95">
        <v>13</v>
      </c>
      <c r="C21" s="96" t="s">
        <v>786</v>
      </c>
      <c r="D21" s="97">
        <v>3447</v>
      </c>
      <c r="E21" s="66">
        <v>3391</v>
      </c>
      <c r="F21" s="98">
        <f>(D21-E21)/E21</f>
        <v>1.6514302565614862E-2</v>
      </c>
      <c r="G21" s="97">
        <v>759</v>
      </c>
      <c r="H21" s="99">
        <v>16</v>
      </c>
      <c r="I21" s="99">
        <f>G21/H21</f>
        <v>47.4375</v>
      </c>
      <c r="J21" s="99">
        <v>5</v>
      </c>
      <c r="K21" s="99">
        <v>11</v>
      </c>
      <c r="L21" s="97">
        <v>189305.3</v>
      </c>
      <c r="M21" s="97">
        <v>30121</v>
      </c>
      <c r="N21" s="107">
        <v>44855</v>
      </c>
      <c r="O21" s="101" t="s">
        <v>139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95">
        <v>10</v>
      </c>
      <c r="B22" s="95">
        <v>10</v>
      </c>
      <c r="C22" s="96" t="s">
        <v>825</v>
      </c>
      <c r="D22" s="97">
        <v>3387.1</v>
      </c>
      <c r="E22" s="97">
        <v>3531.35</v>
      </c>
      <c r="F22" s="98">
        <f>(D22-E22)/E22</f>
        <v>-4.0848400753253009E-2</v>
      </c>
      <c r="G22" s="97">
        <v>489</v>
      </c>
      <c r="H22" s="99">
        <v>9</v>
      </c>
      <c r="I22" s="99">
        <f>G22/H22</f>
        <v>54.333333333333336</v>
      </c>
      <c r="J22" s="99">
        <v>3</v>
      </c>
      <c r="K22" s="99">
        <v>7</v>
      </c>
      <c r="L22" s="97">
        <v>100987.03</v>
      </c>
      <c r="M22" s="97">
        <v>16160</v>
      </c>
      <c r="N22" s="107">
        <v>44883</v>
      </c>
      <c r="O22" s="101" t="s">
        <v>84</v>
      </c>
      <c r="P22" s="102"/>
      <c r="Q22" s="102"/>
      <c r="R22" s="103"/>
      <c r="S22" s="103"/>
      <c r="T22" s="103"/>
      <c r="U22" s="104"/>
      <c r="V22" s="105"/>
      <c r="W22" s="105"/>
      <c r="X22" s="105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998097.32999999984</v>
      </c>
      <c r="E23" s="124">
        <v>781608.50000000012</v>
      </c>
      <c r="F23" s="125">
        <f>(D23-E23)/E23</f>
        <v>0.27697860245890327</v>
      </c>
      <c r="G23" s="124">
        <f>SUM(G13:G22)</f>
        <v>154586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837</v>
      </c>
      <c r="D25" s="97">
        <v>3265.46</v>
      </c>
      <c r="E25" s="97">
        <v>8110.54</v>
      </c>
      <c r="F25" s="98">
        <f t="shared" ref="F25:F35" si="1">(D25-E25)/E25</f>
        <v>-0.59738069228436086</v>
      </c>
      <c r="G25" s="97">
        <v>715</v>
      </c>
      <c r="H25" s="99">
        <v>18</v>
      </c>
      <c r="I25" s="99">
        <f>G25/H25</f>
        <v>39.722222222222221</v>
      </c>
      <c r="J25" s="99">
        <v>4</v>
      </c>
      <c r="K25" s="99">
        <v>6</v>
      </c>
      <c r="L25" s="97">
        <v>132466.98000000001</v>
      </c>
      <c r="M25" s="97">
        <v>25633</v>
      </c>
      <c r="N25" s="107">
        <v>44890</v>
      </c>
      <c r="O25" s="101" t="s">
        <v>84</v>
      </c>
      <c r="P25" s="102"/>
      <c r="Q25" s="102"/>
      <c r="R25" s="103"/>
      <c r="S25" s="103"/>
      <c r="T25" s="103"/>
      <c r="U25" s="103"/>
      <c r="V25" s="103"/>
      <c r="W25" s="103"/>
      <c r="X25" s="105"/>
    </row>
    <row r="26" spans="1:27" s="106" customFormat="1" ht="25.35" customHeight="1">
      <c r="A26" s="95">
        <v>12</v>
      </c>
      <c r="B26" s="95">
        <v>12</v>
      </c>
      <c r="C26" s="96" t="s">
        <v>878</v>
      </c>
      <c r="D26" s="97">
        <v>2826.01</v>
      </c>
      <c r="E26" s="97">
        <v>2472.91</v>
      </c>
      <c r="F26" s="98">
        <f t="shared" si="1"/>
        <v>0.14278724256038447</v>
      </c>
      <c r="G26" s="97">
        <v>415</v>
      </c>
      <c r="H26" s="97">
        <v>17</v>
      </c>
      <c r="I26" s="99">
        <f>G26/H26</f>
        <v>24.411764705882351</v>
      </c>
      <c r="J26" s="97">
        <v>3</v>
      </c>
      <c r="K26" s="99">
        <v>3</v>
      </c>
      <c r="L26" s="97">
        <v>9844.2099999999991</v>
      </c>
      <c r="M26" s="97">
        <v>1644</v>
      </c>
      <c r="N26" s="107">
        <v>44911</v>
      </c>
      <c r="O26" s="101" t="s">
        <v>835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7</v>
      </c>
      <c r="C27" s="96" t="s">
        <v>880</v>
      </c>
      <c r="D27" s="97">
        <v>2260.09</v>
      </c>
      <c r="E27" s="97">
        <v>11062.06</v>
      </c>
      <c r="F27" s="98">
        <f t="shared" si="1"/>
        <v>-0.79568995286592192</v>
      </c>
      <c r="G27" s="97">
        <v>335</v>
      </c>
      <c r="H27" s="99">
        <v>14</v>
      </c>
      <c r="I27" s="99">
        <f>G27/H27</f>
        <v>23.928571428571427</v>
      </c>
      <c r="J27" s="99">
        <v>5</v>
      </c>
      <c r="K27" s="99">
        <v>2</v>
      </c>
      <c r="L27" s="97">
        <v>13334.15</v>
      </c>
      <c r="M27" s="97">
        <v>1943</v>
      </c>
      <c r="N27" s="107">
        <v>44918</v>
      </c>
      <c r="O27" s="101" t="s">
        <v>41</v>
      </c>
      <c r="P27" s="111"/>
      <c r="Q27" s="103"/>
      <c r="R27" s="102"/>
      <c r="S27" s="102"/>
      <c r="T27" s="103"/>
      <c r="U27" s="103"/>
      <c r="V27" s="103"/>
      <c r="W27" s="104"/>
      <c r="X27" s="104"/>
      <c r="Y27" s="105"/>
      <c r="Z27" s="105"/>
      <c r="AA27" s="103"/>
    </row>
    <row r="28" spans="1:27" s="106" customFormat="1" ht="25.35" customHeight="1">
      <c r="A28" s="95">
        <v>14</v>
      </c>
      <c r="B28" s="95">
        <v>13</v>
      </c>
      <c r="C28" s="96" t="s">
        <v>861</v>
      </c>
      <c r="D28" s="97">
        <v>1757</v>
      </c>
      <c r="E28" s="97">
        <v>1819</v>
      </c>
      <c r="F28" s="98">
        <f t="shared" si="1"/>
        <v>-3.4084661902144035E-2</v>
      </c>
      <c r="G28" s="99">
        <v>252</v>
      </c>
      <c r="H28" s="99" t="s">
        <v>36</v>
      </c>
      <c r="I28" s="99" t="s">
        <v>36</v>
      </c>
      <c r="J28" s="99">
        <v>4</v>
      </c>
      <c r="K28" s="99">
        <v>4</v>
      </c>
      <c r="L28" s="97">
        <v>20135</v>
      </c>
      <c r="M28" s="99">
        <v>3012</v>
      </c>
      <c r="N28" s="107">
        <v>44904</v>
      </c>
      <c r="O28" s="101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19</v>
      </c>
      <c r="C29" s="96" t="s">
        <v>864</v>
      </c>
      <c r="D29" s="99">
        <v>994.5</v>
      </c>
      <c r="E29" s="99">
        <v>634</v>
      </c>
      <c r="F29" s="98">
        <f t="shared" si="1"/>
        <v>0.56861198738170349</v>
      </c>
      <c r="G29" s="97">
        <v>180</v>
      </c>
      <c r="H29" s="99">
        <v>7</v>
      </c>
      <c r="I29" s="99">
        <f>G29/H29</f>
        <v>25.714285714285715</v>
      </c>
      <c r="J29" s="99">
        <v>4</v>
      </c>
      <c r="K29" s="99">
        <v>4</v>
      </c>
      <c r="L29" s="97">
        <v>4602.8500000000004</v>
      </c>
      <c r="M29" s="97">
        <v>923</v>
      </c>
      <c r="N29" s="107">
        <v>44904</v>
      </c>
      <c r="O29" s="101" t="s">
        <v>80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24</v>
      </c>
      <c r="C30" s="96" t="s">
        <v>866</v>
      </c>
      <c r="D30" s="97">
        <v>836.4</v>
      </c>
      <c r="E30" s="97">
        <v>324</v>
      </c>
      <c r="F30" s="98">
        <f t="shared" si="1"/>
        <v>1.5814814814814815</v>
      </c>
      <c r="G30" s="97">
        <v>159</v>
      </c>
      <c r="H30" s="99">
        <v>6</v>
      </c>
      <c r="I30" s="99">
        <f>G30/H30</f>
        <v>26.5</v>
      </c>
      <c r="J30" s="99">
        <v>5</v>
      </c>
      <c r="K30" s="99">
        <v>6</v>
      </c>
      <c r="L30" s="97">
        <v>7144.8</v>
      </c>
      <c r="M30" s="97">
        <v>1281</v>
      </c>
      <c r="N30" s="107">
        <v>44896</v>
      </c>
      <c r="O30" s="101" t="s">
        <v>570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s="106" customFormat="1" ht="25.35" customHeight="1">
      <c r="A31" s="95">
        <v>17</v>
      </c>
      <c r="B31" s="95">
        <v>22</v>
      </c>
      <c r="C31" s="96" t="s">
        <v>842</v>
      </c>
      <c r="D31" s="97">
        <v>673</v>
      </c>
      <c r="E31" s="97">
        <v>377</v>
      </c>
      <c r="F31" s="98">
        <f t="shared" si="1"/>
        <v>0.78514588859416445</v>
      </c>
      <c r="G31" s="97">
        <v>116</v>
      </c>
      <c r="H31" s="99" t="s">
        <v>36</v>
      </c>
      <c r="I31" s="99" t="s">
        <v>36</v>
      </c>
      <c r="J31" s="99">
        <v>3</v>
      </c>
      <c r="K31" s="122">
        <v>6</v>
      </c>
      <c r="L31" s="97">
        <v>8071</v>
      </c>
      <c r="M31" s="97">
        <v>1512</v>
      </c>
      <c r="N31" s="107">
        <v>44890</v>
      </c>
      <c r="O31" s="101" t="s">
        <v>47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>
        <v>23</v>
      </c>
      <c r="C32" s="96" t="s">
        <v>885</v>
      </c>
      <c r="D32" s="97">
        <v>547</v>
      </c>
      <c r="E32" s="97">
        <v>365.8</v>
      </c>
      <c r="F32" s="98">
        <f t="shared" si="1"/>
        <v>0.49535265172225257</v>
      </c>
      <c r="G32" s="97">
        <v>111</v>
      </c>
      <c r="H32" s="99">
        <v>13</v>
      </c>
      <c r="I32" s="99">
        <f>G32/H32</f>
        <v>8.5384615384615383</v>
      </c>
      <c r="J32" s="99">
        <v>4</v>
      </c>
      <c r="K32" s="99">
        <v>2</v>
      </c>
      <c r="L32" s="97">
        <v>1129</v>
      </c>
      <c r="M32" s="97">
        <v>221</v>
      </c>
      <c r="N32" s="107">
        <v>44918</v>
      </c>
      <c r="O32" s="101" t="s">
        <v>82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5" s="106" customFormat="1" ht="25.35" customHeight="1">
      <c r="A33" s="95">
        <v>19</v>
      </c>
      <c r="B33" s="123">
        <v>11</v>
      </c>
      <c r="C33" s="96" t="s">
        <v>823</v>
      </c>
      <c r="D33" s="97">
        <v>539.4</v>
      </c>
      <c r="E33" s="97">
        <v>3422.7</v>
      </c>
      <c r="F33" s="98">
        <f t="shared" si="1"/>
        <v>-0.84240511876588653</v>
      </c>
      <c r="G33" s="97">
        <v>123</v>
      </c>
      <c r="H33" s="97">
        <v>10</v>
      </c>
      <c r="I33" s="99">
        <f>G33/H33</f>
        <v>12.3</v>
      </c>
      <c r="J33" s="97">
        <v>2</v>
      </c>
      <c r="K33" s="99">
        <v>7</v>
      </c>
      <c r="L33" s="97">
        <v>204821.63</v>
      </c>
      <c r="M33" s="97">
        <v>32022</v>
      </c>
      <c r="N33" s="107">
        <v>44883</v>
      </c>
      <c r="O33" s="101" t="s">
        <v>824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95">
        <v>20</v>
      </c>
      <c r="B34" s="123">
        <v>28</v>
      </c>
      <c r="C34" s="96" t="s">
        <v>831</v>
      </c>
      <c r="D34" s="97">
        <v>491.4</v>
      </c>
      <c r="E34" s="97">
        <v>117</v>
      </c>
      <c r="F34" s="98">
        <f t="shared" si="1"/>
        <v>3.1999999999999997</v>
      </c>
      <c r="G34" s="97">
        <v>83</v>
      </c>
      <c r="H34" s="99">
        <v>2</v>
      </c>
      <c r="I34" s="99">
        <f>G34/H34</f>
        <v>41.5</v>
      </c>
      <c r="J34" s="99">
        <v>2</v>
      </c>
      <c r="K34" s="99">
        <v>6</v>
      </c>
      <c r="L34" s="97">
        <v>12384.61</v>
      </c>
      <c r="M34" s="97">
        <v>2314</v>
      </c>
      <c r="N34" s="107">
        <v>44890</v>
      </c>
      <c r="O34" s="101" t="s">
        <v>56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1012287.5899999999</v>
      </c>
      <c r="E35" s="124">
        <v>798553.32000000007</v>
      </c>
      <c r="F35" s="125">
        <f t="shared" si="1"/>
        <v>0.26765184571519879</v>
      </c>
      <c r="G35" s="126">
        <f>SUM(G23:G34)</f>
        <v>157075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17</v>
      </c>
      <c r="C37" s="96" t="s">
        <v>868</v>
      </c>
      <c r="D37" s="97">
        <v>328.1</v>
      </c>
      <c r="E37" s="97">
        <v>666.1</v>
      </c>
      <c r="F37" s="98">
        <f>(D37-E37)/E37</f>
        <v>-0.50743131661912622</v>
      </c>
      <c r="G37" s="97">
        <v>59</v>
      </c>
      <c r="H37" s="99">
        <v>2</v>
      </c>
      <c r="I37" s="99">
        <f t="shared" ref="I37:I44" si="2">G37/H37</f>
        <v>29.5</v>
      </c>
      <c r="J37" s="99">
        <v>2</v>
      </c>
      <c r="K37" s="99">
        <v>6</v>
      </c>
      <c r="L37" s="97">
        <v>3637.8</v>
      </c>
      <c r="M37" s="97">
        <v>650</v>
      </c>
      <c r="N37" s="107">
        <v>44896</v>
      </c>
      <c r="O37" s="101" t="s">
        <v>570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95">
        <v>22</v>
      </c>
      <c r="B38" s="122" t="s">
        <v>36</v>
      </c>
      <c r="C38" s="96" t="s">
        <v>734</v>
      </c>
      <c r="D38" s="97">
        <v>218</v>
      </c>
      <c r="E38" s="99" t="s">
        <v>36</v>
      </c>
      <c r="F38" s="99" t="s">
        <v>36</v>
      </c>
      <c r="G38" s="97">
        <v>35</v>
      </c>
      <c r="H38" s="99">
        <v>1</v>
      </c>
      <c r="I38" s="99">
        <f t="shared" si="2"/>
        <v>35</v>
      </c>
      <c r="J38" s="99">
        <v>1</v>
      </c>
      <c r="K38" s="122" t="s">
        <v>36</v>
      </c>
      <c r="L38" s="97">
        <v>120023.53</v>
      </c>
      <c r="M38" s="97">
        <v>18954</v>
      </c>
      <c r="N38" s="107">
        <v>44820</v>
      </c>
      <c r="O38" s="101" t="s">
        <v>37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4.75" customHeight="1">
      <c r="A39" s="95">
        <v>23</v>
      </c>
      <c r="B39" s="95">
        <v>27</v>
      </c>
      <c r="C39" s="96" t="s">
        <v>854</v>
      </c>
      <c r="D39" s="97">
        <v>201.7</v>
      </c>
      <c r="E39" s="66">
        <v>282</v>
      </c>
      <c r="F39" s="98">
        <f t="shared" ref="F39" si="3">(D39-E39)/E39</f>
        <v>-0.28475177304964544</v>
      </c>
      <c r="G39" s="97">
        <v>33</v>
      </c>
      <c r="H39" s="99">
        <v>2</v>
      </c>
      <c r="I39" s="99">
        <f t="shared" si="2"/>
        <v>16.5</v>
      </c>
      <c r="J39" s="99">
        <v>1</v>
      </c>
      <c r="K39" s="99">
        <v>5</v>
      </c>
      <c r="L39" s="97">
        <v>6516.33</v>
      </c>
      <c r="M39" s="97">
        <v>1249</v>
      </c>
      <c r="N39" s="107">
        <v>44897</v>
      </c>
      <c r="O39" s="101" t="s">
        <v>139</v>
      </c>
      <c r="P39" s="108"/>
      <c r="Q39" s="109"/>
      <c r="R39" s="103"/>
      <c r="S39" s="105"/>
      <c r="T39" s="105"/>
      <c r="U39" s="103"/>
      <c r="V39" s="105"/>
      <c r="W39" s="103"/>
      <c r="X39" s="109"/>
    </row>
    <row r="40" spans="1:25" s="106" customFormat="1" ht="25.35" customHeight="1">
      <c r="A40" s="95">
        <v>24</v>
      </c>
      <c r="B40" s="95">
        <v>21</v>
      </c>
      <c r="C40" s="96" t="s">
        <v>701</v>
      </c>
      <c r="D40" s="97">
        <v>164.9</v>
      </c>
      <c r="E40" s="97">
        <v>405.5</v>
      </c>
      <c r="F40" s="98">
        <f>(D40-E40)/E40</f>
        <v>-0.59334155363748453</v>
      </c>
      <c r="G40" s="97">
        <v>25</v>
      </c>
      <c r="H40" s="99">
        <v>1</v>
      </c>
      <c r="I40" s="99">
        <f t="shared" si="2"/>
        <v>25</v>
      </c>
      <c r="J40" s="99">
        <v>1</v>
      </c>
      <c r="K40" s="99">
        <v>20</v>
      </c>
      <c r="L40" s="97">
        <v>645538.23</v>
      </c>
      <c r="M40" s="97">
        <v>99295</v>
      </c>
      <c r="N40" s="107">
        <v>44792</v>
      </c>
      <c r="O40" s="101" t="s">
        <v>142</v>
      </c>
      <c r="P40" s="108"/>
      <c r="Q40" s="109"/>
      <c r="R40" s="103"/>
      <c r="S40" s="105"/>
      <c r="T40" s="105"/>
      <c r="U40" s="103"/>
      <c r="V40" s="105"/>
      <c r="W40" s="103"/>
      <c r="X40" s="109"/>
    </row>
    <row r="41" spans="1:25" s="106" customFormat="1" ht="25.35" customHeight="1">
      <c r="A41" s="95">
        <v>25</v>
      </c>
      <c r="B41" s="95">
        <v>27</v>
      </c>
      <c r="C41" s="96" t="s">
        <v>757</v>
      </c>
      <c r="D41" s="97">
        <v>151</v>
      </c>
      <c r="E41" s="97">
        <v>238.5</v>
      </c>
      <c r="F41" s="98">
        <f>(D41-E41)/E41</f>
        <v>-0.3668763102725367</v>
      </c>
      <c r="G41" s="97">
        <v>22</v>
      </c>
      <c r="H41" s="99">
        <v>1</v>
      </c>
      <c r="I41" s="99">
        <f t="shared" si="2"/>
        <v>22</v>
      </c>
      <c r="J41" s="99">
        <v>1</v>
      </c>
      <c r="K41" s="99" t="s">
        <v>36</v>
      </c>
      <c r="L41" s="97">
        <v>17040.52</v>
      </c>
      <c r="M41" s="97">
        <v>2726</v>
      </c>
      <c r="N41" s="107">
        <v>44841</v>
      </c>
      <c r="O41" s="101" t="s">
        <v>37</v>
      </c>
      <c r="P41" s="108"/>
      <c r="Q41" s="109"/>
      <c r="R41" s="103"/>
      <c r="S41" s="105"/>
      <c r="T41" s="105"/>
      <c r="U41" s="103"/>
      <c r="V41" s="105"/>
      <c r="W41" s="103"/>
      <c r="X41" s="109"/>
    </row>
    <row r="42" spans="1:25" s="106" customFormat="1" ht="25.35" customHeight="1">
      <c r="A42" s="95">
        <v>26</v>
      </c>
      <c r="B42" s="95">
        <v>30</v>
      </c>
      <c r="C42" s="96" t="s">
        <v>845</v>
      </c>
      <c r="D42" s="97">
        <v>135.5</v>
      </c>
      <c r="E42" s="97">
        <v>186</v>
      </c>
      <c r="F42" s="98">
        <f>(D42-E42)/E42</f>
        <v>-0.271505376344086</v>
      </c>
      <c r="G42" s="97">
        <v>28</v>
      </c>
      <c r="H42" s="99">
        <v>2</v>
      </c>
      <c r="I42" s="99">
        <f t="shared" si="2"/>
        <v>14</v>
      </c>
      <c r="J42" s="99">
        <v>2</v>
      </c>
      <c r="K42" s="99">
        <v>6</v>
      </c>
      <c r="L42" s="97">
        <v>3716.15</v>
      </c>
      <c r="M42" s="97">
        <v>702</v>
      </c>
      <c r="N42" s="107">
        <v>44890</v>
      </c>
      <c r="O42" s="101" t="s">
        <v>139</v>
      </c>
      <c r="P42" s="108"/>
      <c r="Q42" s="109"/>
      <c r="R42" s="103"/>
      <c r="S42" s="105"/>
      <c r="T42" s="105"/>
      <c r="U42" s="103"/>
      <c r="V42" s="105"/>
      <c r="W42" s="103"/>
      <c r="X42" s="109"/>
    </row>
    <row r="43" spans="1:25" s="106" customFormat="1" ht="25.35" customHeight="1">
      <c r="A43" s="95">
        <v>27</v>
      </c>
      <c r="B43" s="122" t="s">
        <v>36</v>
      </c>
      <c r="C43" s="96" t="s">
        <v>148</v>
      </c>
      <c r="D43" s="97">
        <v>91.7</v>
      </c>
      <c r="E43" s="97" t="s">
        <v>36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 t="s">
        <v>36</v>
      </c>
      <c r="L43" s="97">
        <v>33773.479999999996</v>
      </c>
      <c r="M43" s="97">
        <v>6148</v>
      </c>
      <c r="N43" s="107">
        <v>44589</v>
      </c>
      <c r="O43" s="101" t="s">
        <v>139</v>
      </c>
      <c r="P43" s="108"/>
      <c r="Q43" s="109"/>
      <c r="R43" s="103"/>
      <c r="S43" s="105"/>
      <c r="T43" s="105"/>
      <c r="U43" s="103"/>
      <c r="V43" s="105"/>
      <c r="W43" s="103"/>
      <c r="X43" s="109"/>
    </row>
    <row r="44" spans="1:25" s="106" customFormat="1" ht="25.35" customHeight="1">
      <c r="A44" s="95">
        <v>28</v>
      </c>
      <c r="B44" s="95">
        <v>25</v>
      </c>
      <c r="C44" s="96" t="s">
        <v>867</v>
      </c>
      <c r="D44" s="97">
        <v>72.900000000000006</v>
      </c>
      <c r="E44" s="97">
        <v>313</v>
      </c>
      <c r="F44" s="98">
        <f>(D44-E44)/E44</f>
        <v>-0.76709265175718844</v>
      </c>
      <c r="G44" s="97">
        <v>13</v>
      </c>
      <c r="H44" s="99">
        <v>1</v>
      </c>
      <c r="I44" s="99">
        <f t="shared" si="2"/>
        <v>13</v>
      </c>
      <c r="J44" s="99">
        <v>1</v>
      </c>
      <c r="K44" s="99">
        <v>6</v>
      </c>
      <c r="L44" s="97">
        <v>1260.3</v>
      </c>
      <c r="M44" s="97">
        <v>232</v>
      </c>
      <c r="N44" s="107">
        <v>44896</v>
      </c>
      <c r="O44" s="101" t="s">
        <v>570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1013651.3899999998</v>
      </c>
      <c r="E45" s="124">
        <v>800795</v>
      </c>
      <c r="F45" s="20">
        <f t="shared" ref="F45" si="4">(D45-E45)/E45</f>
        <v>0.26580634244719281</v>
      </c>
      <c r="G45" s="62">
        <f>SUM(G35:G44)</f>
        <v>157306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398</v>
      </c>
      <c r="E6" s="32" t="s">
        <v>407</v>
      </c>
      <c r="F6" s="156"/>
      <c r="G6" s="32" t="s">
        <v>398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>
      <c r="A10" s="159"/>
      <c r="B10" s="159"/>
      <c r="C10" s="156"/>
      <c r="D10" s="84" t="s">
        <v>399</v>
      </c>
      <c r="E10" s="84" t="s">
        <v>408</v>
      </c>
      <c r="F10" s="156"/>
      <c r="G10" s="84" t="s">
        <v>399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2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407</v>
      </c>
      <c r="E6" s="32" t="s">
        <v>418</v>
      </c>
      <c r="F6" s="156"/>
      <c r="G6" s="32" t="s">
        <v>407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>
      <c r="A10" s="159"/>
      <c r="B10" s="159"/>
      <c r="C10" s="156"/>
      <c r="D10" s="84" t="s">
        <v>408</v>
      </c>
      <c r="E10" s="84" t="s">
        <v>419</v>
      </c>
      <c r="F10" s="156"/>
      <c r="G10" s="84" t="s">
        <v>408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418</v>
      </c>
      <c r="E6" s="32" t="s">
        <v>425</v>
      </c>
      <c r="F6" s="156"/>
      <c r="G6" s="32" t="s">
        <v>418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>
      <c r="A10" s="159"/>
      <c r="B10" s="159"/>
      <c r="C10" s="156"/>
      <c r="D10" s="84" t="s">
        <v>419</v>
      </c>
      <c r="E10" s="84" t="s">
        <v>426</v>
      </c>
      <c r="F10" s="156"/>
      <c r="G10" s="84" t="s">
        <v>419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425</v>
      </c>
      <c r="E6" s="32" t="s">
        <v>433</v>
      </c>
      <c r="F6" s="156"/>
      <c r="G6" s="32" t="s">
        <v>425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426</v>
      </c>
      <c r="E10" s="84" t="s">
        <v>434</v>
      </c>
      <c r="F10" s="156"/>
      <c r="G10" s="84" t="s">
        <v>426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433</v>
      </c>
      <c r="E6" s="32" t="s">
        <v>443</v>
      </c>
      <c r="F6" s="156"/>
      <c r="G6" s="32" t="s">
        <v>433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434</v>
      </c>
      <c r="E10" s="84" t="s">
        <v>444</v>
      </c>
      <c r="F10" s="156"/>
      <c r="G10" s="84" t="s">
        <v>434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2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443</v>
      </c>
      <c r="E6" s="32" t="s">
        <v>452</v>
      </c>
      <c r="F6" s="156"/>
      <c r="G6" s="32" t="s">
        <v>443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444</v>
      </c>
      <c r="E10" s="84" t="s">
        <v>453</v>
      </c>
      <c r="F10" s="156"/>
      <c r="G10" s="84" t="s">
        <v>444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452</v>
      </c>
      <c r="E6" s="32" t="s">
        <v>464</v>
      </c>
      <c r="F6" s="156"/>
      <c r="G6" s="32" t="s">
        <v>452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453</v>
      </c>
      <c r="E10" s="84" t="s">
        <v>465</v>
      </c>
      <c r="F10" s="156"/>
      <c r="G10" s="84" t="s">
        <v>453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464</v>
      </c>
      <c r="E6" s="32" t="s">
        <v>472</v>
      </c>
      <c r="F6" s="156"/>
      <c r="G6" s="32" t="s">
        <v>464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465</v>
      </c>
      <c r="E10" s="84" t="s">
        <v>473</v>
      </c>
      <c r="F10" s="156"/>
      <c r="G10" s="84" t="s">
        <v>465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472</v>
      </c>
      <c r="E6" s="32" t="s">
        <v>484</v>
      </c>
      <c r="F6" s="156"/>
      <c r="G6" s="32" t="s">
        <v>472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473</v>
      </c>
      <c r="E10" s="84" t="s">
        <v>485</v>
      </c>
      <c r="F10" s="156"/>
      <c r="G10" s="84" t="s">
        <v>473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484</v>
      </c>
      <c r="E6" s="32" t="s">
        <v>492</v>
      </c>
      <c r="F6" s="156"/>
      <c r="G6" s="32" t="s">
        <v>484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485</v>
      </c>
      <c r="E10" s="84" t="s">
        <v>493</v>
      </c>
      <c r="F10" s="156"/>
      <c r="G10" s="84" t="s">
        <v>485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BB0E-6CF7-48E5-B185-2B0211BEAB17}">
  <sheetPr>
    <tabColor theme="0"/>
  </sheetPr>
  <dimension ref="A1:AA76"/>
  <sheetViews>
    <sheetView topLeftCell="A6" zoomScale="60" zoomScaleNormal="60" workbookViewId="0">
      <selection activeCell="R29" sqref="R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883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884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881</v>
      </c>
      <c r="E6" s="32" t="s">
        <v>876</v>
      </c>
      <c r="F6" s="156"/>
      <c r="G6" s="156" t="s">
        <v>881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882</v>
      </c>
      <c r="E10" s="32" t="s">
        <v>877</v>
      </c>
      <c r="F10" s="156"/>
      <c r="G10" s="32" t="s">
        <v>882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462101.39</v>
      </c>
      <c r="E13" s="97">
        <v>551202.71</v>
      </c>
      <c r="F13" s="98">
        <f>(D13-E13)/E13</f>
        <v>-0.16164891496995715</v>
      </c>
      <c r="G13" s="97">
        <v>63571</v>
      </c>
      <c r="H13" s="99">
        <v>431</v>
      </c>
      <c r="I13" s="99">
        <f t="shared" ref="I13:I19" si="0">G13/H13</f>
        <v>147.49651972157773</v>
      </c>
      <c r="J13" s="99">
        <v>31</v>
      </c>
      <c r="K13" s="99">
        <v>2</v>
      </c>
      <c r="L13" s="97">
        <v>1045924.4</v>
      </c>
      <c r="M13" s="97">
        <v>142459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870</v>
      </c>
      <c r="D14" s="97">
        <v>178520.9</v>
      </c>
      <c r="E14" s="99" t="s">
        <v>36</v>
      </c>
      <c r="F14" s="99" t="s">
        <v>36</v>
      </c>
      <c r="G14" s="97">
        <v>33731</v>
      </c>
      <c r="H14" s="99">
        <v>383</v>
      </c>
      <c r="I14" s="99">
        <f t="shared" si="0"/>
        <v>88.070496083550907</v>
      </c>
      <c r="J14" s="99">
        <v>28</v>
      </c>
      <c r="K14" s="99">
        <v>1</v>
      </c>
      <c r="L14" s="97">
        <v>250232.48</v>
      </c>
      <c r="M14" s="97">
        <v>48433</v>
      </c>
      <c r="N14" s="107" t="s">
        <v>887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879</v>
      </c>
      <c r="D15" s="97">
        <v>59082.5</v>
      </c>
      <c r="E15" s="99" t="s">
        <v>36</v>
      </c>
      <c r="F15" s="99" t="s">
        <v>36</v>
      </c>
      <c r="G15" s="97">
        <v>9184</v>
      </c>
      <c r="H15" s="99">
        <v>218</v>
      </c>
      <c r="I15" s="99">
        <f t="shared" si="0"/>
        <v>42.128440366972477</v>
      </c>
      <c r="J15" s="99">
        <v>17</v>
      </c>
      <c r="K15" s="99">
        <v>1</v>
      </c>
      <c r="L15" s="97">
        <v>75371.199999999997</v>
      </c>
      <c r="M15" s="97">
        <v>11867</v>
      </c>
      <c r="N15" s="107">
        <v>44916</v>
      </c>
      <c r="O15" s="101" t="s">
        <v>142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63" t="s">
        <v>58</v>
      </c>
      <c r="C16" s="96" t="s">
        <v>888</v>
      </c>
      <c r="D16" s="97">
        <v>25914.02</v>
      </c>
      <c r="E16" s="66" t="s">
        <v>36</v>
      </c>
      <c r="F16" s="66" t="s">
        <v>36</v>
      </c>
      <c r="G16" s="97">
        <v>3552</v>
      </c>
      <c r="H16" s="99">
        <v>19</v>
      </c>
      <c r="I16" s="99">
        <f t="shared" si="0"/>
        <v>186.94736842105263</v>
      </c>
      <c r="J16" s="99">
        <v>6</v>
      </c>
      <c r="K16" s="66">
        <v>0</v>
      </c>
      <c r="L16" s="97">
        <v>25914.02</v>
      </c>
      <c r="M16" s="97">
        <v>3552</v>
      </c>
      <c r="N16" s="138" t="s">
        <v>60</v>
      </c>
      <c r="O16" s="101" t="s">
        <v>402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5</v>
      </c>
      <c r="C17" s="96" t="s">
        <v>774</v>
      </c>
      <c r="D17" s="97">
        <v>11812.73</v>
      </c>
      <c r="E17" s="97">
        <v>15920.46</v>
      </c>
      <c r="F17" s="98">
        <f>(D17-E17)/E17</f>
        <v>-0.25801578597603336</v>
      </c>
      <c r="G17" s="97">
        <v>1659</v>
      </c>
      <c r="H17" s="99">
        <v>34</v>
      </c>
      <c r="I17" s="99">
        <f t="shared" si="0"/>
        <v>48.794117647058826</v>
      </c>
      <c r="J17" s="99">
        <v>6</v>
      </c>
      <c r="K17" s="99">
        <v>11</v>
      </c>
      <c r="L17" s="97">
        <v>987049.99000000022</v>
      </c>
      <c r="M17" s="97">
        <v>141469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63" t="s">
        <v>58</v>
      </c>
      <c r="C18" s="68" t="s">
        <v>886</v>
      </c>
      <c r="D18" s="66">
        <v>11774.01</v>
      </c>
      <c r="E18" s="66" t="s">
        <v>36</v>
      </c>
      <c r="F18" s="66" t="s">
        <v>36</v>
      </c>
      <c r="G18" s="67">
        <v>2322</v>
      </c>
      <c r="H18" s="66">
        <v>18</v>
      </c>
      <c r="I18" s="99">
        <f t="shared" si="0"/>
        <v>129</v>
      </c>
      <c r="J18" s="66">
        <v>12</v>
      </c>
      <c r="K18" s="66">
        <v>0</v>
      </c>
      <c r="L18" s="67">
        <v>11774.01</v>
      </c>
      <c r="M18" s="67">
        <v>2322</v>
      </c>
      <c r="N18" s="138" t="s">
        <v>60</v>
      </c>
      <c r="O18" s="64" t="s">
        <v>50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63" t="s">
        <v>34</v>
      </c>
      <c r="C19" s="96" t="s">
        <v>880</v>
      </c>
      <c r="D19" s="97">
        <v>11062.06</v>
      </c>
      <c r="E19" s="66" t="s">
        <v>36</v>
      </c>
      <c r="F19" s="66" t="s">
        <v>36</v>
      </c>
      <c r="G19" s="97">
        <v>1606</v>
      </c>
      <c r="H19" s="99">
        <v>64</v>
      </c>
      <c r="I19" s="99">
        <f t="shared" si="0"/>
        <v>25.09375</v>
      </c>
      <c r="J19" s="99">
        <v>13</v>
      </c>
      <c r="K19" s="99">
        <v>1</v>
      </c>
      <c r="L19" s="97">
        <v>11074.06</v>
      </c>
      <c r="M19" s="97">
        <v>1608</v>
      </c>
      <c r="N19" s="107">
        <v>44918</v>
      </c>
      <c r="O19" s="101" t="s">
        <v>41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3</v>
      </c>
      <c r="C20" s="96" t="s">
        <v>862</v>
      </c>
      <c r="D20" s="97">
        <v>9699</v>
      </c>
      <c r="E20" s="97">
        <v>23971</v>
      </c>
      <c r="F20" s="98">
        <f>(D20-E20)/E20</f>
        <v>-0.59538609152726207</v>
      </c>
      <c r="G20" s="99">
        <v>2186</v>
      </c>
      <c r="H20" s="99" t="s">
        <v>36</v>
      </c>
      <c r="I20" s="99" t="s">
        <v>36</v>
      </c>
      <c r="J20" s="99">
        <v>11</v>
      </c>
      <c r="K20" s="99">
        <v>2</v>
      </c>
      <c r="L20" s="97">
        <v>39187</v>
      </c>
      <c r="M20" s="99">
        <v>8456</v>
      </c>
      <c r="N20" s="107">
        <v>44911</v>
      </c>
      <c r="O20" s="101" t="s">
        <v>47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4</v>
      </c>
      <c r="C21" s="96" t="s">
        <v>837</v>
      </c>
      <c r="D21" s="97">
        <v>8110.54</v>
      </c>
      <c r="E21" s="97">
        <v>17456.54</v>
      </c>
      <c r="F21" s="98">
        <f>(D21-E21)/E21</f>
        <v>-0.53538673757800803</v>
      </c>
      <c r="G21" s="97">
        <v>1633</v>
      </c>
      <c r="H21" s="99">
        <v>50</v>
      </c>
      <c r="I21" s="99">
        <f>G21/H21</f>
        <v>32.659999999999997</v>
      </c>
      <c r="J21" s="99">
        <v>8</v>
      </c>
      <c r="K21" s="99">
        <v>5</v>
      </c>
      <c r="L21" s="97">
        <v>129201.52</v>
      </c>
      <c r="M21" s="97">
        <v>24918</v>
      </c>
      <c r="N21" s="107">
        <v>44890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9</v>
      </c>
      <c r="C22" s="96" t="s">
        <v>825</v>
      </c>
      <c r="D22" s="97">
        <v>3531.35</v>
      </c>
      <c r="E22" s="97">
        <v>5628.6</v>
      </c>
      <c r="F22" s="98">
        <f>(D22-E22)/E22</f>
        <v>-0.37260597661940809</v>
      </c>
      <c r="G22" s="97">
        <v>512</v>
      </c>
      <c r="H22" s="99">
        <v>9</v>
      </c>
      <c r="I22" s="99">
        <f>G22/H22</f>
        <v>56.888888888888886</v>
      </c>
      <c r="J22" s="99">
        <v>4</v>
      </c>
      <c r="K22" s="99">
        <v>6</v>
      </c>
      <c r="L22" s="97">
        <v>97599.93</v>
      </c>
      <c r="M22" s="97">
        <v>15671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781608.50000000012</v>
      </c>
      <c r="E23" s="124">
        <v>686531.49</v>
      </c>
      <c r="F23" s="125">
        <f>(D23-E23)/E23</f>
        <v>0.13848892787132042</v>
      </c>
      <c r="G23" s="124">
        <f>SUM(G13:G22)</f>
        <v>119956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8</v>
      </c>
      <c r="C25" s="96" t="s">
        <v>823</v>
      </c>
      <c r="D25" s="97">
        <v>3422.7</v>
      </c>
      <c r="E25" s="97">
        <v>6710.49</v>
      </c>
      <c r="F25" s="98">
        <f t="shared" ref="F25" si="1">(D25-E25)/E25</f>
        <v>-0.48994782795295128</v>
      </c>
      <c r="G25" s="97">
        <v>542</v>
      </c>
      <c r="H25" s="99">
        <v>19</v>
      </c>
      <c r="I25" s="99">
        <f>G25/H25</f>
        <v>28.526315789473685</v>
      </c>
      <c r="J25" s="99">
        <v>5</v>
      </c>
      <c r="K25" s="99">
        <v>6</v>
      </c>
      <c r="L25" s="97">
        <v>204282.23</v>
      </c>
      <c r="M25" s="97">
        <v>31899</v>
      </c>
      <c r="N25" s="107">
        <v>44883</v>
      </c>
      <c r="O25" s="101" t="s">
        <v>824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4.75" customHeight="1">
      <c r="A26" s="95">
        <v>12</v>
      </c>
      <c r="B26" s="95">
        <v>10</v>
      </c>
      <c r="C26" s="96" t="s">
        <v>878</v>
      </c>
      <c r="D26" s="97">
        <v>2472.91</v>
      </c>
      <c r="E26" s="97">
        <v>4545.29</v>
      </c>
      <c r="F26" s="98">
        <f t="shared" ref="F26:F33" si="2">(D26-E26)/E26</f>
        <v>-0.45594010503180216</v>
      </c>
      <c r="G26" s="97">
        <v>398</v>
      </c>
      <c r="H26" s="99">
        <v>21</v>
      </c>
      <c r="I26" s="99">
        <f>G26/H26</f>
        <v>18.952380952380953</v>
      </c>
      <c r="J26" s="99">
        <v>5</v>
      </c>
      <c r="K26" s="99">
        <v>2</v>
      </c>
      <c r="L26" s="97">
        <v>7018.2</v>
      </c>
      <c r="M26" s="97">
        <v>1229</v>
      </c>
      <c r="N26" s="107">
        <v>44911</v>
      </c>
      <c r="O26" s="101" t="s">
        <v>835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4.75" customHeight="1">
      <c r="A27" s="95">
        <v>13</v>
      </c>
      <c r="B27" s="95">
        <v>13</v>
      </c>
      <c r="C27" s="96" t="s">
        <v>786</v>
      </c>
      <c r="D27" s="97">
        <v>3391</v>
      </c>
      <c r="E27" s="97">
        <v>3873.4</v>
      </c>
      <c r="F27" s="98">
        <v>-0.17377866039261192</v>
      </c>
      <c r="G27" s="97">
        <v>512</v>
      </c>
      <c r="H27" s="99">
        <v>12</v>
      </c>
      <c r="I27" s="99">
        <f>G27/H27</f>
        <v>42.666666666666664</v>
      </c>
      <c r="J27" s="99">
        <v>5</v>
      </c>
      <c r="K27" s="99">
        <v>10</v>
      </c>
      <c r="L27" s="97">
        <v>185858.3</v>
      </c>
      <c r="M27" s="97">
        <v>29362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11</v>
      </c>
      <c r="C28" s="96" t="s">
        <v>861</v>
      </c>
      <c r="D28" s="97">
        <v>1819</v>
      </c>
      <c r="E28" s="97">
        <v>4518</v>
      </c>
      <c r="F28" s="98">
        <f t="shared" si="2"/>
        <v>-0.59738822487826471</v>
      </c>
      <c r="G28" s="99">
        <v>257</v>
      </c>
      <c r="H28" s="99" t="s">
        <v>36</v>
      </c>
      <c r="I28" s="99" t="s">
        <v>36</v>
      </c>
      <c r="J28" s="99">
        <v>5</v>
      </c>
      <c r="K28" s="99">
        <v>3</v>
      </c>
      <c r="L28" s="97">
        <v>18378</v>
      </c>
      <c r="M28" s="99">
        <v>2760</v>
      </c>
      <c r="N28" s="107">
        <v>44904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7</v>
      </c>
      <c r="C29" s="96" t="s">
        <v>843</v>
      </c>
      <c r="D29" s="97">
        <v>1621.44</v>
      </c>
      <c r="E29" s="97">
        <v>8077.16</v>
      </c>
      <c r="F29" s="98">
        <f t="shared" si="2"/>
        <v>-0.79925617419984241</v>
      </c>
      <c r="G29" s="97">
        <v>233</v>
      </c>
      <c r="H29" s="99">
        <v>5</v>
      </c>
      <c r="I29" s="99">
        <f t="shared" ref="I29:I37" si="3">G29/H29</f>
        <v>46.6</v>
      </c>
      <c r="J29" s="99">
        <v>2</v>
      </c>
      <c r="K29" s="99">
        <v>4</v>
      </c>
      <c r="L29" s="97">
        <v>57893.24</v>
      </c>
      <c r="M29" s="97">
        <v>8239</v>
      </c>
      <c r="N29" s="107">
        <v>44897</v>
      </c>
      <c r="O29" s="101" t="s">
        <v>41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14</v>
      </c>
      <c r="C30" s="96" t="s">
        <v>805</v>
      </c>
      <c r="D30" s="97">
        <v>1492.96</v>
      </c>
      <c r="E30" s="97">
        <v>2500.39</v>
      </c>
      <c r="F30" s="98">
        <f t="shared" si="2"/>
        <v>-0.40290914617319695</v>
      </c>
      <c r="G30" s="97">
        <v>240</v>
      </c>
      <c r="H30" s="99">
        <v>10</v>
      </c>
      <c r="I30" s="99">
        <f t="shared" si="3"/>
        <v>24</v>
      </c>
      <c r="J30" s="99">
        <v>1</v>
      </c>
      <c r="K30" s="99">
        <v>7</v>
      </c>
      <c r="L30" s="97">
        <v>262403.53000000003</v>
      </c>
      <c r="M30" s="97">
        <v>36255</v>
      </c>
      <c r="N30" s="107">
        <v>44876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793</v>
      </c>
      <c r="D31" s="97">
        <v>767.81</v>
      </c>
      <c r="E31" s="97">
        <v>4380.8</v>
      </c>
      <c r="F31" s="98">
        <f t="shared" si="2"/>
        <v>-0.82473292549306065</v>
      </c>
      <c r="G31" s="97">
        <v>164</v>
      </c>
      <c r="H31" s="99">
        <v>12</v>
      </c>
      <c r="I31" s="99">
        <f t="shared" si="3"/>
        <v>13.666666666666666</v>
      </c>
      <c r="J31" s="99">
        <v>2</v>
      </c>
      <c r="K31" s="99">
        <v>8</v>
      </c>
      <c r="L31" s="97">
        <v>183503.05</v>
      </c>
      <c r="M31" s="97">
        <v>35991</v>
      </c>
      <c r="N31" s="107">
        <v>44869</v>
      </c>
      <c r="O31" s="101" t="s">
        <v>142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19</v>
      </c>
      <c r="C32" s="96" t="s">
        <v>868</v>
      </c>
      <c r="D32" s="97">
        <v>666.1</v>
      </c>
      <c r="E32" s="97">
        <v>417.5</v>
      </c>
      <c r="F32" s="98">
        <f t="shared" si="2"/>
        <v>0.5954491017964072</v>
      </c>
      <c r="G32" s="97">
        <v>125</v>
      </c>
      <c r="H32" s="99">
        <v>4</v>
      </c>
      <c r="I32" s="99">
        <f t="shared" si="3"/>
        <v>31.25</v>
      </c>
      <c r="J32" s="99">
        <v>2</v>
      </c>
      <c r="K32" s="99">
        <v>5</v>
      </c>
      <c r="L32" s="97">
        <v>3309.7</v>
      </c>
      <c r="M32" s="97">
        <v>591</v>
      </c>
      <c r="N32" s="107">
        <v>44896</v>
      </c>
      <c r="O32" s="101" t="s">
        <v>570</v>
      </c>
      <c r="P32" s="102"/>
      <c r="Q32" s="102"/>
      <c r="R32" s="103"/>
      <c r="S32" s="103"/>
      <c r="T32" s="103"/>
      <c r="U32" s="104"/>
      <c r="V32" s="105"/>
      <c r="W32" s="105"/>
      <c r="X32" s="105"/>
      <c r="Y32" s="103"/>
    </row>
    <row r="33" spans="1:27" s="106" customFormat="1" ht="25.35" customHeight="1">
      <c r="A33" s="95">
        <v>19</v>
      </c>
      <c r="B33" s="95">
        <v>16</v>
      </c>
      <c r="C33" s="96" t="s">
        <v>834</v>
      </c>
      <c r="D33" s="97">
        <v>656.9</v>
      </c>
      <c r="E33" s="97">
        <v>877.77</v>
      </c>
      <c r="F33" s="98">
        <f t="shared" si="2"/>
        <v>-0.25162628023286282</v>
      </c>
      <c r="G33" s="97">
        <v>108</v>
      </c>
      <c r="H33" s="122">
        <v>5</v>
      </c>
      <c r="I33" s="99">
        <f t="shared" si="3"/>
        <v>21.6</v>
      </c>
      <c r="J33" s="99">
        <v>1</v>
      </c>
      <c r="K33" s="99">
        <v>6</v>
      </c>
      <c r="L33" s="97">
        <v>20767.060000000001</v>
      </c>
      <c r="M33" s="97">
        <v>3918</v>
      </c>
      <c r="N33" s="107">
        <v>44883</v>
      </c>
      <c r="O33" s="101" t="s">
        <v>835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95">
        <v>20</v>
      </c>
      <c r="B34" s="69" t="s">
        <v>36</v>
      </c>
      <c r="C34" s="68" t="s">
        <v>864</v>
      </c>
      <c r="D34" s="66">
        <v>634</v>
      </c>
      <c r="E34" s="66" t="s">
        <v>36</v>
      </c>
      <c r="F34" s="66" t="s">
        <v>36</v>
      </c>
      <c r="G34" s="67">
        <v>110</v>
      </c>
      <c r="H34" s="66">
        <v>6</v>
      </c>
      <c r="I34" s="99">
        <f t="shared" si="3"/>
        <v>18.333333333333332</v>
      </c>
      <c r="J34" s="66">
        <v>3</v>
      </c>
      <c r="K34" s="66">
        <v>3</v>
      </c>
      <c r="L34" s="67">
        <v>3608.3500000000004</v>
      </c>
      <c r="M34" s="67">
        <v>743</v>
      </c>
      <c r="N34" s="107">
        <v>44904</v>
      </c>
      <c r="O34" s="64" t="s">
        <v>80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798553.32000000007</v>
      </c>
      <c r="E35" s="124">
        <v>705943.95000000007</v>
      </c>
      <c r="F35" s="125">
        <f>(D35-E35)/E35</f>
        <v>0.1311851599549794</v>
      </c>
      <c r="G35" s="126">
        <f>SUM(G23:G34)</f>
        <v>122645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4.75" customHeight="1">
      <c r="A37" s="95">
        <v>21</v>
      </c>
      <c r="B37" s="69" t="s">
        <v>36</v>
      </c>
      <c r="C37" s="68" t="s">
        <v>833</v>
      </c>
      <c r="D37" s="67">
        <v>456.29999999999995</v>
      </c>
      <c r="E37" s="66" t="s">
        <v>36</v>
      </c>
      <c r="F37" s="66" t="s">
        <v>36</v>
      </c>
      <c r="G37" s="67">
        <v>84</v>
      </c>
      <c r="H37" s="66">
        <v>10</v>
      </c>
      <c r="I37" s="66">
        <f t="shared" si="3"/>
        <v>8.4</v>
      </c>
      <c r="J37" s="66">
        <v>3</v>
      </c>
      <c r="K37" s="66" t="s">
        <v>36</v>
      </c>
      <c r="L37" s="67">
        <v>4618.4800000000014</v>
      </c>
      <c r="M37" s="67">
        <v>1023</v>
      </c>
      <c r="N37" s="127">
        <v>44883</v>
      </c>
      <c r="O37" s="64" t="s">
        <v>80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22</v>
      </c>
      <c r="C38" s="96" t="s">
        <v>701</v>
      </c>
      <c r="D38" s="97">
        <v>405.5</v>
      </c>
      <c r="E38" s="97">
        <v>207</v>
      </c>
      <c r="F38" s="98">
        <f>(D38-E38)/E38</f>
        <v>0.95893719806763289</v>
      </c>
      <c r="G38" s="97">
        <v>85</v>
      </c>
      <c r="H38" s="99">
        <v>2</v>
      </c>
      <c r="I38" s="99">
        <f>G38/H38</f>
        <v>42.5</v>
      </c>
      <c r="J38" s="99">
        <v>2</v>
      </c>
      <c r="K38" s="99">
        <v>19</v>
      </c>
      <c r="L38" s="97">
        <v>645373.32999999996</v>
      </c>
      <c r="M38" s="97">
        <v>99220</v>
      </c>
      <c r="N38" s="107">
        <v>44792</v>
      </c>
      <c r="O38" s="101" t="s">
        <v>142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18</v>
      </c>
      <c r="C39" s="96" t="s">
        <v>842</v>
      </c>
      <c r="D39" s="97">
        <v>377</v>
      </c>
      <c r="E39" s="97">
        <v>544</v>
      </c>
      <c r="F39" s="98">
        <f>(D39-E39)/E39</f>
        <v>-0.30698529411764708</v>
      </c>
      <c r="G39" s="97">
        <v>69</v>
      </c>
      <c r="H39" s="99" t="s">
        <v>36</v>
      </c>
      <c r="I39" s="99" t="s">
        <v>36</v>
      </c>
      <c r="J39" s="99">
        <v>2</v>
      </c>
      <c r="K39" s="99">
        <v>5</v>
      </c>
      <c r="L39" s="97">
        <v>7398</v>
      </c>
      <c r="M39" s="97">
        <v>1396</v>
      </c>
      <c r="N39" s="107">
        <v>44890</v>
      </c>
      <c r="O39" s="101" t="s">
        <v>47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63" t="s">
        <v>34</v>
      </c>
      <c r="C40" s="96" t="s">
        <v>885</v>
      </c>
      <c r="D40" s="97">
        <v>365.8</v>
      </c>
      <c r="E40" s="66" t="s">
        <v>36</v>
      </c>
      <c r="F40" s="66" t="s">
        <v>36</v>
      </c>
      <c r="G40" s="97">
        <v>71</v>
      </c>
      <c r="H40" s="99">
        <v>9</v>
      </c>
      <c r="I40" s="99">
        <f t="shared" ref="I40:I51" si="4">G40/H40</f>
        <v>7.8888888888888893</v>
      </c>
      <c r="J40" s="99">
        <v>3</v>
      </c>
      <c r="K40" s="99">
        <v>1</v>
      </c>
      <c r="L40" s="97">
        <v>365.8</v>
      </c>
      <c r="M40" s="97">
        <v>71</v>
      </c>
      <c r="N40" s="107">
        <v>44918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15</v>
      </c>
      <c r="C41" s="96" t="s">
        <v>866</v>
      </c>
      <c r="D41" s="97">
        <v>324</v>
      </c>
      <c r="E41" s="97">
        <v>1255.5999999999999</v>
      </c>
      <c r="F41" s="98">
        <f>(D41-E41)/E41</f>
        <v>-0.74195603695444412</v>
      </c>
      <c r="G41" s="97">
        <v>61</v>
      </c>
      <c r="H41" s="99">
        <v>4</v>
      </c>
      <c r="I41" s="99">
        <f t="shared" si="4"/>
        <v>15.25</v>
      </c>
      <c r="J41" s="99">
        <v>3</v>
      </c>
      <c r="K41" s="99">
        <v>5</v>
      </c>
      <c r="L41" s="97">
        <v>6052.4</v>
      </c>
      <c r="M41" s="97">
        <v>1071</v>
      </c>
      <c r="N41" s="107">
        <v>44896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867</v>
      </c>
      <c r="D42" s="97">
        <v>313</v>
      </c>
      <c r="E42" s="97">
        <v>22</v>
      </c>
      <c r="F42" s="98">
        <f>(D42-E42)/E42</f>
        <v>13.227272727272727</v>
      </c>
      <c r="G42" s="97">
        <v>66</v>
      </c>
      <c r="H42" s="99">
        <v>4</v>
      </c>
      <c r="I42" s="99">
        <f t="shared" si="4"/>
        <v>16.5</v>
      </c>
      <c r="J42" s="99">
        <v>3</v>
      </c>
      <c r="K42" s="99">
        <v>5</v>
      </c>
      <c r="L42" s="97">
        <v>1187.4000000000001</v>
      </c>
      <c r="M42" s="97">
        <v>219</v>
      </c>
      <c r="N42" s="107">
        <v>44896</v>
      </c>
      <c r="O42" s="101" t="s">
        <v>570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3">
        <v>20</v>
      </c>
      <c r="C43" s="96" t="s">
        <v>854</v>
      </c>
      <c r="D43" s="97">
        <v>282</v>
      </c>
      <c r="E43" s="97">
        <v>409</v>
      </c>
      <c r="F43" s="98">
        <v>-0.71332445503609732</v>
      </c>
      <c r="G43" s="97">
        <v>42</v>
      </c>
      <c r="H43" s="99">
        <v>1</v>
      </c>
      <c r="I43" s="99">
        <f t="shared" si="4"/>
        <v>42</v>
      </c>
      <c r="J43" s="99">
        <v>1</v>
      </c>
      <c r="K43" s="99">
        <v>4</v>
      </c>
      <c r="L43" s="97">
        <v>6314.63</v>
      </c>
      <c r="M43" s="97">
        <v>1216</v>
      </c>
      <c r="N43" s="107">
        <v>44897</v>
      </c>
      <c r="O43" s="101" t="s">
        <v>139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66" t="s">
        <v>36</v>
      </c>
      <c r="C44" s="96" t="s">
        <v>832</v>
      </c>
      <c r="D44" s="97">
        <v>268</v>
      </c>
      <c r="E44" s="66" t="s">
        <v>36</v>
      </c>
      <c r="F44" s="66" t="s">
        <v>36</v>
      </c>
      <c r="G44" s="97">
        <v>50</v>
      </c>
      <c r="H44" s="99">
        <v>2</v>
      </c>
      <c r="I44" s="99">
        <f t="shared" si="4"/>
        <v>25</v>
      </c>
      <c r="J44" s="99">
        <v>1</v>
      </c>
      <c r="K44" s="66" t="s">
        <v>36</v>
      </c>
      <c r="L44" s="97">
        <v>6931.33</v>
      </c>
      <c r="M44" s="97">
        <v>1427</v>
      </c>
      <c r="N44" s="107">
        <v>44883</v>
      </c>
      <c r="O44" s="101" t="s">
        <v>82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66" t="s">
        <v>36</v>
      </c>
      <c r="C45" s="96" t="s">
        <v>757</v>
      </c>
      <c r="D45" s="97">
        <v>238.5</v>
      </c>
      <c r="E45" s="66" t="s">
        <v>36</v>
      </c>
      <c r="F45" s="66" t="s">
        <v>36</v>
      </c>
      <c r="G45" s="97">
        <v>45</v>
      </c>
      <c r="H45" s="99">
        <v>2</v>
      </c>
      <c r="I45" s="99">
        <f t="shared" si="4"/>
        <v>22.5</v>
      </c>
      <c r="J45" s="99">
        <v>2</v>
      </c>
      <c r="K45" s="66" t="s">
        <v>36</v>
      </c>
      <c r="L45" s="97">
        <v>16889.52</v>
      </c>
      <c r="M45" s="97">
        <v>2704</v>
      </c>
      <c r="N45" s="107">
        <v>44841</v>
      </c>
      <c r="O45" s="101" t="s">
        <v>37</v>
      </c>
      <c r="P45" s="102"/>
      <c r="Q45" s="93"/>
      <c r="R45" s="94"/>
      <c r="S45" s="93"/>
      <c r="T45" s="93"/>
      <c r="U45" s="104"/>
      <c r="V45" s="105"/>
      <c r="W45" s="105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845</v>
      </c>
      <c r="D46" s="97">
        <v>186</v>
      </c>
      <c r="E46" s="66" t="s">
        <v>36</v>
      </c>
      <c r="F46" s="66" t="s">
        <v>36</v>
      </c>
      <c r="G46" s="97">
        <v>35</v>
      </c>
      <c r="H46" s="99">
        <v>2</v>
      </c>
      <c r="I46" s="99">
        <f t="shared" si="4"/>
        <v>17.5</v>
      </c>
      <c r="J46" s="99">
        <v>1</v>
      </c>
      <c r="K46" s="66">
        <v>5</v>
      </c>
      <c r="L46" s="97">
        <v>3580.65</v>
      </c>
      <c r="M46" s="97">
        <v>674</v>
      </c>
      <c r="N46" s="107">
        <v>44890</v>
      </c>
      <c r="O46" s="101" t="s">
        <v>139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801769.42000000016</v>
      </c>
      <c r="E47" s="124">
        <v>707229.32000000007</v>
      </c>
      <c r="F47" s="125">
        <f>(D47-E47)/E47</f>
        <v>0.13367672595926888</v>
      </c>
      <c r="G47" s="126">
        <f>SUM(G35:G46)</f>
        <v>123253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21</v>
      </c>
      <c r="C49" s="96" t="s">
        <v>831</v>
      </c>
      <c r="D49" s="97">
        <v>117</v>
      </c>
      <c r="E49" s="97">
        <v>394</v>
      </c>
      <c r="F49" s="98">
        <f>(D49-E49)/E49</f>
        <v>-0.70304568527918787</v>
      </c>
      <c r="G49" s="97">
        <v>23</v>
      </c>
      <c r="H49" s="99">
        <v>1</v>
      </c>
      <c r="I49" s="99">
        <f t="shared" si="4"/>
        <v>23</v>
      </c>
      <c r="J49" s="99">
        <v>1</v>
      </c>
      <c r="K49" s="99">
        <v>5</v>
      </c>
      <c r="L49" s="97">
        <v>12140.31</v>
      </c>
      <c r="M49" s="97">
        <v>2262</v>
      </c>
      <c r="N49" s="107">
        <v>44890</v>
      </c>
      <c r="O49" s="101" t="s">
        <v>56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>
        <v>28</v>
      </c>
      <c r="C50" s="96" t="s">
        <v>777</v>
      </c>
      <c r="D50" s="97">
        <v>95.38</v>
      </c>
      <c r="E50" s="97">
        <v>46.5</v>
      </c>
      <c r="F50" s="98">
        <f>(D50-E50)/E50</f>
        <v>1.0511827956989246</v>
      </c>
      <c r="G50" s="97">
        <v>30</v>
      </c>
      <c r="H50" s="99">
        <v>1</v>
      </c>
      <c r="I50" s="99">
        <f t="shared" si="4"/>
        <v>30</v>
      </c>
      <c r="J50" s="99">
        <v>1</v>
      </c>
      <c r="K50" s="99">
        <v>10</v>
      </c>
      <c r="L50" s="97">
        <v>84032.41</v>
      </c>
      <c r="M50" s="97">
        <v>16946</v>
      </c>
      <c r="N50" s="107">
        <v>44855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s="106" customFormat="1" ht="25.35" customHeight="1">
      <c r="A51" s="95">
        <v>33</v>
      </c>
      <c r="B51" s="123">
        <v>24</v>
      </c>
      <c r="C51" s="96" t="s">
        <v>51</v>
      </c>
      <c r="D51" s="97">
        <v>61.38</v>
      </c>
      <c r="E51" s="97">
        <v>118.4</v>
      </c>
      <c r="F51" s="98">
        <f>(D51-E51)/E51</f>
        <v>-0.48158783783783782</v>
      </c>
      <c r="G51" s="97">
        <v>20</v>
      </c>
      <c r="H51" s="99">
        <v>1</v>
      </c>
      <c r="I51" s="99">
        <f t="shared" si="4"/>
        <v>20</v>
      </c>
      <c r="J51" s="99">
        <v>1</v>
      </c>
      <c r="K51" s="99">
        <v>38</v>
      </c>
      <c r="L51" s="97">
        <v>189193.7</v>
      </c>
      <c r="M51" s="97">
        <v>46693</v>
      </c>
      <c r="N51" s="107">
        <v>44659</v>
      </c>
      <c r="O51" s="101" t="s">
        <v>41</v>
      </c>
      <c r="P51" s="102"/>
      <c r="Q51" s="93"/>
      <c r="R51" s="94"/>
      <c r="S51" s="93"/>
      <c r="T51" s="93"/>
      <c r="U51" s="104"/>
      <c r="V51" s="105"/>
      <c r="W51" s="105"/>
      <c r="X51" s="104"/>
      <c r="Y51" s="103"/>
    </row>
    <row r="52" spans="1:25" s="106" customFormat="1" ht="25.35" customHeight="1">
      <c r="A52" s="95">
        <v>34</v>
      </c>
      <c r="B52" s="95">
        <v>30</v>
      </c>
      <c r="C52" s="96" t="s">
        <v>850</v>
      </c>
      <c r="D52" s="97">
        <v>13</v>
      </c>
      <c r="E52" s="97">
        <v>27.5</v>
      </c>
      <c r="F52" s="98">
        <f>(D52-E52)/E52</f>
        <v>-0.52727272727272723</v>
      </c>
      <c r="G52" s="97">
        <v>4</v>
      </c>
      <c r="H52" s="99">
        <v>1</v>
      </c>
      <c r="I52" s="99">
        <f>G52/H52</f>
        <v>4</v>
      </c>
      <c r="J52" s="99">
        <v>1</v>
      </c>
      <c r="K52" s="99">
        <v>4</v>
      </c>
      <c r="L52" s="97">
        <v>759</v>
      </c>
      <c r="M52" s="97">
        <v>167</v>
      </c>
      <c r="N52" s="107">
        <v>44897</v>
      </c>
      <c r="O52" s="101" t="s">
        <v>82</v>
      </c>
      <c r="P52" s="102"/>
      <c r="Q52" s="93"/>
      <c r="R52" s="94"/>
      <c r="S52" s="93"/>
      <c r="T52" s="93"/>
      <c r="U52" s="104"/>
      <c r="V52" s="105"/>
      <c r="W52" s="105"/>
      <c r="X52" s="104"/>
      <c r="Y52" s="103"/>
    </row>
    <row r="53" spans="1:25" ht="25.35" customHeight="1">
      <c r="A53" s="41"/>
      <c r="B53" s="41"/>
      <c r="C53" s="52" t="s">
        <v>218</v>
      </c>
      <c r="D53" s="62">
        <f>SUM(D47:D52)</f>
        <v>802056.18000000017</v>
      </c>
      <c r="E53" s="124">
        <v>707251</v>
      </c>
      <c r="F53" s="20">
        <f>(D53-E53)/E53</f>
        <v>0.13404743153420803</v>
      </c>
      <c r="G53" s="62">
        <f>SUM(G47:G52)</f>
        <v>123330</v>
      </c>
      <c r="H53" s="62"/>
      <c r="I53" s="43"/>
      <c r="J53" s="119"/>
      <c r="K53" s="119"/>
      <c r="L53" s="45"/>
      <c r="M53" s="49"/>
      <c r="N53" s="46"/>
      <c r="O53" s="53"/>
      <c r="P53" s="61"/>
      <c r="U53" s="60"/>
    </row>
    <row r="54" spans="1:25" ht="23.1" customHeight="1"/>
    <row r="55" spans="1:25" ht="17.100000000000001" customHeight="1"/>
    <row r="71" spans="16:21" ht="12" customHeight="1"/>
    <row r="74" spans="16:21">
      <c r="S74" s="61"/>
    </row>
    <row r="75" spans="16:21">
      <c r="P75" s="61"/>
    </row>
    <row r="76" spans="16:21">
      <c r="U76" s="61"/>
    </row>
  </sheetData>
  <sortState xmlns:xlrd2="http://schemas.microsoft.com/office/spreadsheetml/2017/richdata2" ref="B13:O52">
    <sortCondition descending="1" ref="D13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>
      <c r="A6" s="159"/>
      <c r="B6" s="159"/>
      <c r="C6" s="156"/>
      <c r="D6" s="32" t="s">
        <v>492</v>
      </c>
      <c r="E6" s="32" t="s">
        <v>500</v>
      </c>
      <c r="F6" s="156"/>
      <c r="G6" s="32" t="s">
        <v>492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493</v>
      </c>
      <c r="E10" s="84" t="s">
        <v>501</v>
      </c>
      <c r="F10" s="156"/>
      <c r="G10" s="84" t="s">
        <v>493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7" ht="21.6">
      <c r="A6" s="159"/>
      <c r="B6" s="159"/>
      <c r="C6" s="156"/>
      <c r="D6" s="32" t="s">
        <v>500</v>
      </c>
      <c r="E6" s="32" t="s">
        <v>506</v>
      </c>
      <c r="F6" s="156"/>
      <c r="G6" s="32" t="s">
        <v>500</v>
      </c>
      <c r="H6" s="156"/>
      <c r="I6" s="156"/>
      <c r="J6" s="156"/>
      <c r="K6" s="156"/>
      <c r="L6" s="156"/>
      <c r="M6" s="156"/>
      <c r="N6" s="156"/>
      <c r="O6" s="156"/>
    </row>
    <row r="7" spans="1:27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7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7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7" ht="21.6">
      <c r="A10" s="159"/>
      <c r="B10" s="159"/>
      <c r="C10" s="156"/>
      <c r="D10" s="84" t="s">
        <v>501</v>
      </c>
      <c r="E10" s="84" t="s">
        <v>507</v>
      </c>
      <c r="F10" s="156"/>
      <c r="G10" s="84" t="s">
        <v>501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7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7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506</v>
      </c>
      <c r="E6" s="32" t="s">
        <v>514</v>
      </c>
      <c r="F6" s="156"/>
      <c r="G6" s="32" t="s">
        <v>506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>
      <c r="A10" s="159"/>
      <c r="B10" s="159"/>
      <c r="C10" s="156"/>
      <c r="D10" s="84" t="s">
        <v>507</v>
      </c>
      <c r="E10" s="84" t="s">
        <v>515</v>
      </c>
      <c r="F10" s="156"/>
      <c r="G10" s="84" t="s">
        <v>507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514</v>
      </c>
      <c r="E6" s="32" t="s">
        <v>526</v>
      </c>
      <c r="F6" s="156"/>
      <c r="G6" s="32" t="s">
        <v>514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>
      <c r="A10" s="159"/>
      <c r="B10" s="159"/>
      <c r="C10" s="156"/>
      <c r="D10" s="84" t="s">
        <v>515</v>
      </c>
      <c r="E10" s="84" t="s">
        <v>527</v>
      </c>
      <c r="F10" s="156"/>
      <c r="G10" s="84" t="s">
        <v>515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526</v>
      </c>
      <c r="E6" s="32" t="s">
        <v>532</v>
      </c>
      <c r="F6" s="156"/>
      <c r="G6" s="32" t="s">
        <v>526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>
      <c r="A10" s="159"/>
      <c r="B10" s="159"/>
      <c r="C10" s="156"/>
      <c r="D10" s="84" t="s">
        <v>527</v>
      </c>
      <c r="E10" s="84" t="s">
        <v>533</v>
      </c>
      <c r="F10" s="156"/>
      <c r="G10" s="84" t="s">
        <v>527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532</v>
      </c>
      <c r="E6" s="32" t="s">
        <v>539</v>
      </c>
      <c r="F6" s="156"/>
      <c r="G6" s="32" t="s">
        <v>532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533</v>
      </c>
      <c r="E10" s="84" t="s">
        <v>540</v>
      </c>
      <c r="F10" s="156"/>
      <c r="G10" s="84" t="s">
        <v>533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539</v>
      </c>
      <c r="E6" s="32" t="s">
        <v>547</v>
      </c>
      <c r="F6" s="156"/>
      <c r="G6" s="32" t="s">
        <v>539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540</v>
      </c>
      <c r="E10" s="84" t="s">
        <v>548</v>
      </c>
      <c r="F10" s="156"/>
      <c r="G10" s="84" t="s">
        <v>540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547</v>
      </c>
      <c r="E6" s="32" t="s">
        <v>561</v>
      </c>
      <c r="F6" s="156"/>
      <c r="G6" s="32" t="s">
        <v>547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>
      <c r="A10" s="159"/>
      <c r="B10" s="159"/>
      <c r="C10" s="156"/>
      <c r="D10" s="84" t="s">
        <v>548</v>
      </c>
      <c r="E10" s="84" t="s">
        <v>562</v>
      </c>
      <c r="F10" s="156"/>
      <c r="G10" s="84" t="s">
        <v>548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561</v>
      </c>
      <c r="E6" s="32" t="s">
        <v>574</v>
      </c>
      <c r="F6" s="156"/>
      <c r="G6" s="32" t="s">
        <v>561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>
      <c r="A10" s="159"/>
      <c r="B10" s="159"/>
      <c r="C10" s="156"/>
      <c r="D10" s="84" t="s">
        <v>562</v>
      </c>
      <c r="E10" s="84" t="s">
        <v>575</v>
      </c>
      <c r="F10" s="156"/>
      <c r="G10" s="84" t="s">
        <v>562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574</v>
      </c>
      <c r="E6" s="32" t="s">
        <v>581</v>
      </c>
      <c r="F6" s="156"/>
      <c r="G6" s="32" t="s">
        <v>574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575</v>
      </c>
      <c r="E10" s="84" t="s">
        <v>582</v>
      </c>
      <c r="F10" s="156"/>
      <c r="G10" s="84" t="s">
        <v>575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0F6E-EBCF-47AF-881F-1FDA62D0DE0B}">
  <sheetPr>
    <tabColor theme="0"/>
  </sheetPr>
  <dimension ref="A1:AA74"/>
  <sheetViews>
    <sheetView topLeftCell="A19" zoomScale="60" zoomScaleNormal="60" workbookViewId="0">
      <selection activeCell="K29" sqref="K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874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875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8"/>
      <c r="B5" s="158"/>
      <c r="C5" s="155" t="s">
        <v>2</v>
      </c>
      <c r="D5" s="31"/>
      <c r="E5" s="112"/>
      <c r="F5" s="155" t="s">
        <v>3</v>
      </c>
      <c r="G5" s="31"/>
      <c r="H5" s="155" t="s">
        <v>4</v>
      </c>
      <c r="I5" s="155" t="s">
        <v>5</v>
      </c>
      <c r="J5" s="161" t="s">
        <v>6</v>
      </c>
      <c r="K5" s="161" t="s">
        <v>7</v>
      </c>
      <c r="L5" s="155" t="s">
        <v>8</v>
      </c>
      <c r="M5" s="155" t="s">
        <v>9</v>
      </c>
      <c r="N5" s="155" t="s">
        <v>10</v>
      </c>
      <c r="O5" s="155" t="s">
        <v>11</v>
      </c>
      <c r="Q5" s="4"/>
    </row>
    <row r="6" spans="1:24">
      <c r="A6" s="159"/>
      <c r="B6" s="159"/>
      <c r="C6" s="156"/>
      <c r="D6" s="32" t="s">
        <v>876</v>
      </c>
      <c r="E6" s="32" t="s">
        <v>859</v>
      </c>
      <c r="F6" s="156"/>
      <c r="G6" s="156" t="s">
        <v>876</v>
      </c>
      <c r="H6" s="156"/>
      <c r="I6" s="156"/>
      <c r="J6" s="162"/>
      <c r="K6" s="162"/>
      <c r="L6" s="156"/>
      <c r="M6" s="156"/>
      <c r="N6" s="156"/>
      <c r="O6" s="156"/>
    </row>
    <row r="7" spans="1:24">
      <c r="A7" s="159"/>
      <c r="B7" s="159"/>
      <c r="C7" s="156"/>
      <c r="D7" s="32" t="s">
        <v>14</v>
      </c>
      <c r="E7" s="113" t="s">
        <v>14</v>
      </c>
      <c r="F7" s="156"/>
      <c r="G7" s="156"/>
      <c r="H7" s="156"/>
      <c r="I7" s="156"/>
      <c r="J7" s="162"/>
      <c r="K7" s="162"/>
      <c r="L7" s="156"/>
      <c r="M7" s="156"/>
      <c r="N7" s="156"/>
      <c r="O7" s="156"/>
    </row>
    <row r="8" spans="1:24" ht="18" customHeight="1" thickBot="1">
      <c r="A8" s="160"/>
      <c r="B8" s="160"/>
      <c r="C8" s="157"/>
      <c r="D8" s="33" t="s">
        <v>15</v>
      </c>
      <c r="E8" s="114" t="s">
        <v>15</v>
      </c>
      <c r="F8" s="157"/>
      <c r="G8" s="32" t="s">
        <v>16</v>
      </c>
      <c r="H8" s="157"/>
      <c r="I8" s="157"/>
      <c r="J8" s="163"/>
      <c r="K8" s="163"/>
      <c r="L8" s="157"/>
      <c r="M8" s="157"/>
      <c r="N8" s="157"/>
      <c r="O8" s="157"/>
      <c r="Q8" s="4"/>
    </row>
    <row r="9" spans="1:24" ht="15" customHeight="1">
      <c r="A9" s="158"/>
      <c r="B9" s="158"/>
      <c r="C9" s="155" t="s">
        <v>17</v>
      </c>
      <c r="D9" s="83"/>
      <c r="E9" s="115"/>
      <c r="F9" s="155" t="s">
        <v>18</v>
      </c>
      <c r="G9" s="83"/>
      <c r="H9" s="35" t="s">
        <v>19</v>
      </c>
      <c r="I9" s="155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Q9" s="60"/>
      <c r="S9" s="61"/>
      <c r="U9" s="60"/>
      <c r="W9" s="61"/>
    </row>
    <row r="10" spans="1:24" ht="21.6">
      <c r="A10" s="159"/>
      <c r="B10" s="159"/>
      <c r="C10" s="156"/>
      <c r="D10" s="32" t="s">
        <v>877</v>
      </c>
      <c r="E10" s="32" t="s">
        <v>860</v>
      </c>
      <c r="F10" s="156"/>
      <c r="G10" s="32" t="s">
        <v>877</v>
      </c>
      <c r="H10" s="32" t="s">
        <v>29</v>
      </c>
      <c r="I10" s="156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6"/>
      <c r="Q10" s="60"/>
      <c r="R10" s="4"/>
      <c r="S10" s="61"/>
      <c r="U10" s="60"/>
      <c r="W10" s="61"/>
    </row>
    <row r="11" spans="1:24">
      <c r="A11" s="159"/>
      <c r="B11" s="159"/>
      <c r="C11" s="156"/>
      <c r="D11" s="84" t="s">
        <v>31</v>
      </c>
      <c r="E11" s="113" t="s">
        <v>31</v>
      </c>
      <c r="F11" s="156"/>
      <c r="G11" s="84" t="s">
        <v>32</v>
      </c>
      <c r="H11" s="34"/>
      <c r="I11" s="156"/>
      <c r="J11" s="117"/>
      <c r="K11" s="117"/>
      <c r="L11" s="37" t="s">
        <v>15</v>
      </c>
      <c r="M11" s="32" t="s">
        <v>29</v>
      </c>
      <c r="N11" s="34"/>
      <c r="O11" s="156"/>
      <c r="P11" s="75"/>
      <c r="Q11" s="75"/>
      <c r="R11" s="81"/>
      <c r="S11" s="61"/>
      <c r="U11" s="60"/>
      <c r="W11" s="61"/>
    </row>
    <row r="12" spans="1:24" ht="15.6" customHeight="1" thickBot="1">
      <c r="A12" s="159"/>
      <c r="B12" s="160"/>
      <c r="C12" s="157"/>
      <c r="D12" s="85"/>
      <c r="E12" s="114" t="s">
        <v>15</v>
      </c>
      <c r="F12" s="157"/>
      <c r="G12" s="85" t="s">
        <v>29</v>
      </c>
      <c r="H12" s="51"/>
      <c r="I12" s="157"/>
      <c r="J12" s="118"/>
      <c r="K12" s="118"/>
      <c r="L12" s="51"/>
      <c r="M12" s="51"/>
      <c r="N12" s="51"/>
      <c r="O12" s="157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34</v>
      </c>
      <c r="C13" s="96" t="s">
        <v>871</v>
      </c>
      <c r="D13" s="97">
        <v>551202.71</v>
      </c>
      <c r="E13" s="99" t="s">
        <v>36</v>
      </c>
      <c r="F13" s="99" t="s">
        <v>36</v>
      </c>
      <c r="G13" s="97">
        <v>74712</v>
      </c>
      <c r="H13" s="99">
        <v>645</v>
      </c>
      <c r="I13" s="99">
        <f>G13/H13</f>
        <v>115.83255813953488</v>
      </c>
      <c r="J13" s="99">
        <v>33</v>
      </c>
      <c r="K13" s="99">
        <v>1</v>
      </c>
      <c r="L13" s="97">
        <v>583823.01</v>
      </c>
      <c r="M13" s="97">
        <v>78888</v>
      </c>
      <c r="N13" s="65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58</v>
      </c>
      <c r="C14" s="96" t="s">
        <v>870</v>
      </c>
      <c r="D14" s="97">
        <v>37164.050000000003</v>
      </c>
      <c r="E14" s="99" t="s">
        <v>36</v>
      </c>
      <c r="F14" s="99" t="s">
        <v>36</v>
      </c>
      <c r="G14" s="97">
        <v>7801</v>
      </c>
      <c r="H14" s="99">
        <v>79</v>
      </c>
      <c r="I14" s="99">
        <f>G14/H14</f>
        <v>98.74683544303798</v>
      </c>
      <c r="J14" s="99">
        <v>16</v>
      </c>
      <c r="K14" s="99">
        <v>0</v>
      </c>
      <c r="L14" s="97">
        <v>71711.58</v>
      </c>
      <c r="M14" s="97">
        <v>14702</v>
      </c>
      <c r="N14" s="139" t="s">
        <v>60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862</v>
      </c>
      <c r="D15" s="97">
        <v>23971</v>
      </c>
      <c r="E15" s="99">
        <v>5517</v>
      </c>
      <c r="F15" s="98">
        <f>(D15-E15)/E15</f>
        <v>3.3449338408555374</v>
      </c>
      <c r="G15" s="99">
        <v>5067</v>
      </c>
      <c r="H15" s="99" t="s">
        <v>36</v>
      </c>
      <c r="I15" s="99" t="s">
        <v>36</v>
      </c>
      <c r="J15" s="99">
        <v>21</v>
      </c>
      <c r="K15" s="99">
        <v>1</v>
      </c>
      <c r="L15" s="97">
        <v>29488</v>
      </c>
      <c r="M15" s="99">
        <v>6270</v>
      </c>
      <c r="N15" s="107">
        <v>44911</v>
      </c>
      <c r="O15" s="101" t="s">
        <v>47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>
        <v>3</v>
      </c>
      <c r="C16" s="96" t="s">
        <v>837</v>
      </c>
      <c r="D16" s="97">
        <v>17456.54</v>
      </c>
      <c r="E16" s="97">
        <v>24915.56</v>
      </c>
      <c r="F16" s="98">
        <f>(D16-E16)/E16</f>
        <v>-0.29937195872779904</v>
      </c>
      <c r="G16" s="97">
        <v>3432</v>
      </c>
      <c r="H16" s="99">
        <v>146</v>
      </c>
      <c r="I16" s="99">
        <f t="shared" ref="I16:I22" si="0">G16/H16</f>
        <v>23.506849315068493</v>
      </c>
      <c r="J16" s="99">
        <v>18</v>
      </c>
      <c r="K16" s="99">
        <v>4</v>
      </c>
      <c r="L16" s="97">
        <v>121090.98</v>
      </c>
      <c r="M16" s="97">
        <v>23285</v>
      </c>
      <c r="N16" s="107">
        <v>44890</v>
      </c>
      <c r="O16" s="101" t="s">
        <v>84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4</v>
      </c>
      <c r="C17" s="96" t="s">
        <v>774</v>
      </c>
      <c r="D17" s="97">
        <v>15920.46</v>
      </c>
      <c r="E17" s="97">
        <v>20430.68</v>
      </c>
      <c r="F17" s="98">
        <f>(D17-E17)/E17</f>
        <v>-0.22075721415048355</v>
      </c>
      <c r="G17" s="97">
        <v>2250</v>
      </c>
      <c r="H17" s="99">
        <v>83</v>
      </c>
      <c r="I17" s="99">
        <f t="shared" si="0"/>
        <v>27.108433734939759</v>
      </c>
      <c r="J17" s="99">
        <v>8</v>
      </c>
      <c r="K17" s="99">
        <v>10</v>
      </c>
      <c r="L17" s="97">
        <v>968942.31</v>
      </c>
      <c r="M17" s="97">
        <v>138769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58</v>
      </c>
      <c r="C18" s="96" t="s">
        <v>879</v>
      </c>
      <c r="D18" s="97">
        <v>15855.19</v>
      </c>
      <c r="E18" s="99" t="s">
        <v>36</v>
      </c>
      <c r="F18" s="99" t="s">
        <v>36</v>
      </c>
      <c r="G18" s="97">
        <v>2592</v>
      </c>
      <c r="H18" s="99">
        <v>72</v>
      </c>
      <c r="I18" s="99">
        <f t="shared" si="0"/>
        <v>36</v>
      </c>
      <c r="J18" s="99">
        <v>12</v>
      </c>
      <c r="K18" s="99">
        <v>0</v>
      </c>
      <c r="L18" s="97">
        <v>15855.19</v>
      </c>
      <c r="M18" s="97">
        <v>2592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customFormat="1" ht="25.35" customHeight="1">
      <c r="A19" s="95">
        <v>7</v>
      </c>
      <c r="B19" s="123">
        <v>5</v>
      </c>
      <c r="C19" s="96" t="s">
        <v>843</v>
      </c>
      <c r="D19" s="97">
        <v>8077.16</v>
      </c>
      <c r="E19" s="97">
        <v>16818.12</v>
      </c>
      <c r="F19" s="98">
        <f>(D19-E19)/E19</f>
        <v>-0.51973466713283056</v>
      </c>
      <c r="G19" s="97">
        <v>1125</v>
      </c>
      <c r="H19" s="99">
        <v>49</v>
      </c>
      <c r="I19" s="99">
        <f t="shared" si="0"/>
        <v>22.959183673469386</v>
      </c>
      <c r="J19" s="99">
        <v>7</v>
      </c>
      <c r="K19" s="99">
        <v>3</v>
      </c>
      <c r="L19" s="97">
        <v>56271.8</v>
      </c>
      <c r="M19" s="97">
        <v>8006</v>
      </c>
      <c r="N19" s="107">
        <v>44897</v>
      </c>
      <c r="O19" s="101" t="s">
        <v>41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s="106" customFormat="1" ht="25.35" customHeight="1">
      <c r="A20" s="95">
        <v>8</v>
      </c>
      <c r="B20" s="95">
        <v>6</v>
      </c>
      <c r="C20" s="96" t="s">
        <v>823</v>
      </c>
      <c r="D20" s="97">
        <v>6710.49</v>
      </c>
      <c r="E20" s="97">
        <v>16107.98</v>
      </c>
      <c r="F20" s="98">
        <f>(D20-E20)/E20</f>
        <v>-0.58340586467080291</v>
      </c>
      <c r="G20" s="97">
        <v>969</v>
      </c>
      <c r="H20" s="99">
        <v>58</v>
      </c>
      <c r="I20" s="99">
        <f t="shared" si="0"/>
        <v>16.706896551724139</v>
      </c>
      <c r="J20" s="99">
        <v>6</v>
      </c>
      <c r="K20" s="99">
        <v>5</v>
      </c>
      <c r="L20" s="97">
        <v>200859.53</v>
      </c>
      <c r="M20" s="97">
        <v>31357</v>
      </c>
      <c r="N20" s="107">
        <v>44883</v>
      </c>
      <c r="O20" s="101" t="s">
        <v>824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9</v>
      </c>
      <c r="C21" s="96" t="s">
        <v>825</v>
      </c>
      <c r="D21" s="97">
        <v>5628.6</v>
      </c>
      <c r="E21" s="97">
        <v>10698.39</v>
      </c>
      <c r="F21" s="98">
        <f>(D21-E21)/E21</f>
        <v>-0.47388345349160005</v>
      </c>
      <c r="G21" s="97">
        <v>843</v>
      </c>
      <c r="H21" s="99">
        <v>37</v>
      </c>
      <c r="I21" s="99">
        <f t="shared" si="0"/>
        <v>22.783783783783782</v>
      </c>
      <c r="J21" s="99">
        <v>7</v>
      </c>
      <c r="K21" s="99">
        <v>5</v>
      </c>
      <c r="L21" s="97">
        <v>94068.58</v>
      </c>
      <c r="M21" s="97">
        <v>15159</v>
      </c>
      <c r="N21" s="107">
        <v>44883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 t="s">
        <v>34</v>
      </c>
      <c r="C22" s="96" t="s">
        <v>878</v>
      </c>
      <c r="D22" s="97">
        <v>4545.29</v>
      </c>
      <c r="E22" s="99" t="s">
        <v>36</v>
      </c>
      <c r="F22" s="99" t="s">
        <v>36</v>
      </c>
      <c r="G22" s="97">
        <v>890</v>
      </c>
      <c r="H22" s="99">
        <v>75</v>
      </c>
      <c r="I22" s="66">
        <f t="shared" si="0"/>
        <v>11.866666666666667</v>
      </c>
      <c r="J22" s="99">
        <v>10</v>
      </c>
      <c r="K22" s="99">
        <v>1</v>
      </c>
      <c r="L22" s="97">
        <v>4545.29</v>
      </c>
      <c r="M22" s="97">
        <v>890</v>
      </c>
      <c r="N22" s="65">
        <v>44911</v>
      </c>
      <c r="O22" s="101" t="s">
        <v>835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686531.49</v>
      </c>
      <c r="E23" s="124">
        <v>188141.57</v>
      </c>
      <c r="F23" s="125">
        <f>(D23-E23)/E23</f>
        <v>2.6490154196119442</v>
      </c>
      <c r="G23" s="124">
        <f>SUM(G13:G22)</f>
        <v>99681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7</v>
      </c>
      <c r="C25" s="96" t="s">
        <v>861</v>
      </c>
      <c r="D25" s="97">
        <v>4518</v>
      </c>
      <c r="E25" s="99">
        <v>12041</v>
      </c>
      <c r="F25" s="98">
        <f t="shared" ref="F25:F35" si="1">(D25-E25)/E25</f>
        <v>-0.624781994850926</v>
      </c>
      <c r="G25" s="99">
        <v>669</v>
      </c>
      <c r="H25" s="99" t="s">
        <v>36</v>
      </c>
      <c r="I25" s="99" t="s">
        <v>36</v>
      </c>
      <c r="J25" s="99">
        <v>7</v>
      </c>
      <c r="K25" s="99">
        <v>2</v>
      </c>
      <c r="L25" s="97">
        <v>16559</v>
      </c>
      <c r="M25" s="99">
        <v>2503</v>
      </c>
      <c r="N25" s="107">
        <v>44904</v>
      </c>
      <c r="O25" s="101" t="s">
        <v>47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>
        <v>10</v>
      </c>
      <c r="C26" s="96" t="s">
        <v>793</v>
      </c>
      <c r="D26" s="97">
        <v>4380.8</v>
      </c>
      <c r="E26" s="97">
        <v>7270.34</v>
      </c>
      <c r="F26" s="98">
        <f t="shared" si="1"/>
        <v>-0.3974422104055656</v>
      </c>
      <c r="G26" s="97">
        <v>864</v>
      </c>
      <c r="H26" s="99">
        <v>77</v>
      </c>
      <c r="I26" s="99">
        <f>G26/H26</f>
        <v>11.220779220779221</v>
      </c>
      <c r="J26" s="99">
        <v>8</v>
      </c>
      <c r="K26" s="99">
        <v>7</v>
      </c>
      <c r="L26" s="97">
        <v>182735.24</v>
      </c>
      <c r="M26" s="97">
        <v>35827</v>
      </c>
      <c r="N26" s="107">
        <v>44869</v>
      </c>
      <c r="O26" s="101" t="s">
        <v>142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14</v>
      </c>
      <c r="C27" s="96" t="s">
        <v>786</v>
      </c>
      <c r="D27" s="97">
        <v>3873.4</v>
      </c>
      <c r="E27" s="97">
        <v>4688.09</v>
      </c>
      <c r="F27" s="98">
        <f t="shared" si="1"/>
        <v>-0.17377866039261192</v>
      </c>
      <c r="G27" s="97">
        <v>635</v>
      </c>
      <c r="H27" s="99">
        <v>16</v>
      </c>
      <c r="I27" s="99">
        <f>G27/H27</f>
        <v>39.6875</v>
      </c>
      <c r="J27" s="99">
        <v>2</v>
      </c>
      <c r="K27" s="99">
        <v>9</v>
      </c>
      <c r="L27" s="97">
        <v>182467.3</v>
      </c>
      <c r="M27" s="97">
        <v>28850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8</v>
      </c>
      <c r="C28" s="96" t="s">
        <v>805</v>
      </c>
      <c r="D28" s="97">
        <v>2500.39</v>
      </c>
      <c r="E28" s="97">
        <v>10771.18</v>
      </c>
      <c r="F28" s="98">
        <f t="shared" si="1"/>
        <v>-0.76786294537831512</v>
      </c>
      <c r="G28" s="97">
        <v>402</v>
      </c>
      <c r="H28" s="99">
        <v>24</v>
      </c>
      <c r="I28" s="99">
        <f>G28/H28</f>
        <v>16.75</v>
      </c>
      <c r="J28" s="99">
        <v>4</v>
      </c>
      <c r="K28" s="99">
        <v>6</v>
      </c>
      <c r="L28" s="97">
        <v>260910.57</v>
      </c>
      <c r="M28" s="97">
        <v>36015</v>
      </c>
      <c r="N28" s="107">
        <v>44876</v>
      </c>
      <c r="O28" s="101" t="s">
        <v>84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17</v>
      </c>
      <c r="C29" s="96" t="s">
        <v>866</v>
      </c>
      <c r="D29" s="97">
        <v>1255.5999999999999</v>
      </c>
      <c r="E29" s="99">
        <v>2236.4</v>
      </c>
      <c r="F29" s="98">
        <f t="shared" si="1"/>
        <v>-0.43856197460203905</v>
      </c>
      <c r="G29" s="97">
        <v>268</v>
      </c>
      <c r="H29" s="99">
        <v>11</v>
      </c>
      <c r="I29" s="99">
        <f>G29/H29</f>
        <v>24.363636363636363</v>
      </c>
      <c r="J29" s="99">
        <v>5</v>
      </c>
      <c r="K29" s="99">
        <v>4</v>
      </c>
      <c r="L29" s="97">
        <v>5728.4</v>
      </c>
      <c r="M29" s="97">
        <v>1010</v>
      </c>
      <c r="N29" s="107">
        <v>44896</v>
      </c>
      <c r="O29" s="101" t="s">
        <v>570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22</v>
      </c>
      <c r="C30" s="96" t="s">
        <v>834</v>
      </c>
      <c r="D30" s="97">
        <v>877.77</v>
      </c>
      <c r="E30" s="97">
        <v>1283</v>
      </c>
      <c r="F30" s="98">
        <f t="shared" si="1"/>
        <v>-0.31584567420109122</v>
      </c>
      <c r="G30" s="97">
        <v>149</v>
      </c>
      <c r="H30" s="99">
        <v>14</v>
      </c>
      <c r="I30" s="99">
        <f>G30/H30</f>
        <v>10.642857142857142</v>
      </c>
      <c r="J30" s="99">
        <v>3</v>
      </c>
      <c r="K30" s="99">
        <v>5</v>
      </c>
      <c r="L30" s="97">
        <v>20110.16</v>
      </c>
      <c r="M30" s="97">
        <v>3810</v>
      </c>
      <c r="N30" s="107">
        <v>44883</v>
      </c>
      <c r="O30" s="101" t="s">
        <v>835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863</v>
      </c>
      <c r="D31" s="97">
        <v>636</v>
      </c>
      <c r="E31" s="99">
        <v>5923</v>
      </c>
      <c r="F31" s="98">
        <f t="shared" si="1"/>
        <v>-0.89262198210366372</v>
      </c>
      <c r="G31" s="99">
        <v>90</v>
      </c>
      <c r="H31" s="99" t="s">
        <v>36</v>
      </c>
      <c r="I31" s="99" t="s">
        <v>36</v>
      </c>
      <c r="J31" s="99">
        <v>1</v>
      </c>
      <c r="K31" s="99">
        <v>2</v>
      </c>
      <c r="L31" s="97">
        <v>6559</v>
      </c>
      <c r="M31" s="99">
        <v>1024</v>
      </c>
      <c r="N31" s="107">
        <v>44904</v>
      </c>
      <c r="O31" s="101" t="s">
        <v>47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33</v>
      </c>
      <c r="C32" s="96" t="s">
        <v>842</v>
      </c>
      <c r="D32" s="97">
        <v>544</v>
      </c>
      <c r="E32" s="97">
        <v>113</v>
      </c>
      <c r="F32" s="98">
        <f t="shared" si="1"/>
        <v>3.8141592920353982</v>
      </c>
      <c r="G32" s="97">
        <v>100</v>
      </c>
      <c r="H32" s="99" t="s">
        <v>36</v>
      </c>
      <c r="I32" s="99" t="s">
        <v>36</v>
      </c>
      <c r="J32" s="99">
        <v>4</v>
      </c>
      <c r="K32" s="99">
        <v>4</v>
      </c>
      <c r="L32" s="97">
        <v>7021</v>
      </c>
      <c r="M32" s="97">
        <v>1327</v>
      </c>
      <c r="N32" s="107">
        <v>44890</v>
      </c>
      <c r="O32" s="101" t="s">
        <v>47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21</v>
      </c>
      <c r="C33" s="96" t="s">
        <v>868</v>
      </c>
      <c r="D33" s="97">
        <v>417.5</v>
      </c>
      <c r="E33" s="99">
        <v>1113.0250000000001</v>
      </c>
      <c r="F33" s="98">
        <f t="shared" si="1"/>
        <v>-0.6248961164394331</v>
      </c>
      <c r="G33" s="97">
        <v>74</v>
      </c>
      <c r="H33" s="99">
        <v>4</v>
      </c>
      <c r="I33" s="99">
        <f>G33/H33</f>
        <v>18.5</v>
      </c>
      <c r="J33" s="99">
        <v>3</v>
      </c>
      <c r="K33" s="99">
        <v>4</v>
      </c>
      <c r="L33" s="97">
        <v>2643.6</v>
      </c>
      <c r="M33" s="97">
        <v>466</v>
      </c>
      <c r="N33" s="107">
        <v>44896</v>
      </c>
      <c r="O33" s="101" t="s">
        <v>570</v>
      </c>
      <c r="P33" s="102"/>
      <c r="Q33" s="102"/>
      <c r="R33" s="103"/>
      <c r="S33" s="103"/>
      <c r="T33" s="103"/>
      <c r="U33" s="104"/>
      <c r="V33" s="105"/>
      <c r="W33" s="105"/>
      <c r="X33" s="105"/>
      <c r="Y33" s="103"/>
    </row>
    <row r="34" spans="1:27" s="106" customFormat="1" ht="25.35" customHeight="1">
      <c r="A34" s="95">
        <v>20</v>
      </c>
      <c r="B34" s="95">
        <v>20</v>
      </c>
      <c r="C34" s="96" t="s">
        <v>854</v>
      </c>
      <c r="D34" s="97">
        <v>409</v>
      </c>
      <c r="E34" s="97">
        <v>1426.7</v>
      </c>
      <c r="F34" s="98">
        <f t="shared" si="1"/>
        <v>-0.71332445503609732</v>
      </c>
      <c r="G34" s="97">
        <v>73</v>
      </c>
      <c r="H34" s="99">
        <v>5</v>
      </c>
      <c r="I34" s="99">
        <f>G34/H34</f>
        <v>14.6</v>
      </c>
      <c r="J34" s="99">
        <v>2</v>
      </c>
      <c r="K34" s="99">
        <v>3</v>
      </c>
      <c r="L34" s="97">
        <v>6032.63</v>
      </c>
      <c r="M34" s="97">
        <v>1174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705943.95000000007</v>
      </c>
      <c r="E35" s="124">
        <v>224309.61</v>
      </c>
      <c r="F35" s="125">
        <f t="shared" si="1"/>
        <v>2.1471854906261045</v>
      </c>
      <c r="G35" s="126">
        <f>SUM(G23:G34)</f>
        <v>103005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26</v>
      </c>
      <c r="C37" s="96" t="s">
        <v>831</v>
      </c>
      <c r="D37" s="97">
        <v>394</v>
      </c>
      <c r="E37" s="97">
        <v>403.5</v>
      </c>
      <c r="F37" s="98">
        <f t="shared" ref="F37:F42" si="2">(D37-E37)/E37</f>
        <v>-2.3543990086741014E-2</v>
      </c>
      <c r="G37" s="97">
        <v>72</v>
      </c>
      <c r="H37" s="122">
        <v>5</v>
      </c>
      <c r="I37" s="99">
        <f t="shared" ref="I37:I46" si="3">G37/H37</f>
        <v>14.4</v>
      </c>
      <c r="J37" s="99">
        <v>3</v>
      </c>
      <c r="K37" s="99">
        <v>4</v>
      </c>
      <c r="L37" s="97">
        <v>12023.31</v>
      </c>
      <c r="M37" s="97">
        <v>2239</v>
      </c>
      <c r="N37" s="107">
        <v>44890</v>
      </c>
      <c r="O37" s="101" t="s">
        <v>56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95">
        <v>22</v>
      </c>
      <c r="B38" s="95">
        <v>27</v>
      </c>
      <c r="C38" s="96" t="s">
        <v>701</v>
      </c>
      <c r="D38" s="97">
        <v>207</v>
      </c>
      <c r="E38" s="97">
        <v>349</v>
      </c>
      <c r="F38" s="98">
        <f t="shared" si="2"/>
        <v>-0.40687679083094558</v>
      </c>
      <c r="G38" s="97">
        <v>39</v>
      </c>
      <c r="H38" s="99">
        <v>2</v>
      </c>
      <c r="I38" s="99">
        <f t="shared" si="3"/>
        <v>19.5</v>
      </c>
      <c r="J38" s="99">
        <v>2</v>
      </c>
      <c r="K38" s="99">
        <v>18</v>
      </c>
      <c r="L38" s="97">
        <v>644767.82999999996</v>
      </c>
      <c r="M38" s="97">
        <v>99135</v>
      </c>
      <c r="N38" s="107">
        <v>44792</v>
      </c>
      <c r="O38" s="101" t="s">
        <v>142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95">
        <v>11</v>
      </c>
      <c r="C39" s="96" t="s">
        <v>852</v>
      </c>
      <c r="D39" s="97">
        <v>200.07</v>
      </c>
      <c r="E39" s="97">
        <v>6854.34</v>
      </c>
      <c r="F39" s="98">
        <f t="shared" si="2"/>
        <v>-0.97081119407557848</v>
      </c>
      <c r="G39" s="97">
        <v>27</v>
      </c>
      <c r="H39" s="99">
        <v>2</v>
      </c>
      <c r="I39" s="99">
        <f t="shared" si="3"/>
        <v>13.5</v>
      </c>
      <c r="J39" s="99">
        <v>2</v>
      </c>
      <c r="K39" s="99">
        <v>3</v>
      </c>
      <c r="L39" s="97">
        <v>22435.74</v>
      </c>
      <c r="M39" s="97">
        <v>3550</v>
      </c>
      <c r="N39" s="107">
        <v>44897</v>
      </c>
      <c r="O39" s="101" t="s">
        <v>853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4.75" customHeight="1">
      <c r="A40" s="95">
        <v>24</v>
      </c>
      <c r="B40" s="95">
        <v>36</v>
      </c>
      <c r="C40" s="96" t="s">
        <v>51</v>
      </c>
      <c r="D40" s="97">
        <v>118.4</v>
      </c>
      <c r="E40" s="99">
        <v>56</v>
      </c>
      <c r="F40" s="98">
        <f t="shared" si="2"/>
        <v>1.1142857142857143</v>
      </c>
      <c r="G40" s="97">
        <v>39</v>
      </c>
      <c r="H40" s="99">
        <v>1</v>
      </c>
      <c r="I40" s="99">
        <f t="shared" si="3"/>
        <v>39</v>
      </c>
      <c r="J40" s="99">
        <v>1</v>
      </c>
      <c r="K40" s="99">
        <v>37</v>
      </c>
      <c r="L40" s="97">
        <v>188910.32</v>
      </c>
      <c r="M40" s="97">
        <v>46636</v>
      </c>
      <c r="N40" s="107">
        <v>44659</v>
      </c>
      <c r="O40" s="101" t="s">
        <v>41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18</v>
      </c>
      <c r="C41" s="96" t="s">
        <v>869</v>
      </c>
      <c r="D41" s="97">
        <v>96.5</v>
      </c>
      <c r="E41" s="99">
        <v>1888.13</v>
      </c>
      <c r="F41" s="98">
        <f t="shared" si="2"/>
        <v>-0.94889123100633965</v>
      </c>
      <c r="G41" s="97">
        <v>21</v>
      </c>
      <c r="H41" s="99">
        <v>2</v>
      </c>
      <c r="I41" s="99">
        <f t="shared" si="3"/>
        <v>10.5</v>
      </c>
      <c r="J41" s="99">
        <v>2</v>
      </c>
      <c r="K41" s="99">
        <v>2</v>
      </c>
      <c r="L41" s="97">
        <v>1984.63</v>
      </c>
      <c r="M41" s="97">
        <v>362</v>
      </c>
      <c r="N41" s="107">
        <v>44904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820</v>
      </c>
      <c r="D42" s="97">
        <v>86.9</v>
      </c>
      <c r="E42" s="97">
        <v>276.10000000000002</v>
      </c>
      <c r="F42" s="98">
        <f t="shared" si="2"/>
        <v>-0.68525896414342635</v>
      </c>
      <c r="G42" s="97">
        <v>23</v>
      </c>
      <c r="H42" s="99">
        <v>4</v>
      </c>
      <c r="I42" s="99">
        <f t="shared" si="3"/>
        <v>5.75</v>
      </c>
      <c r="J42" s="99">
        <v>2</v>
      </c>
      <c r="K42" s="99">
        <v>6</v>
      </c>
      <c r="L42" s="97">
        <v>29302.81</v>
      </c>
      <c r="M42" s="97">
        <v>5708</v>
      </c>
      <c r="N42" s="107">
        <v>44876</v>
      </c>
      <c r="O42" s="101" t="s">
        <v>821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2" t="s">
        <v>36</v>
      </c>
      <c r="C43" s="68" t="s">
        <v>641</v>
      </c>
      <c r="D43" s="67">
        <v>66.5</v>
      </c>
      <c r="E43" s="99" t="s">
        <v>36</v>
      </c>
      <c r="F43" s="99" t="s">
        <v>36</v>
      </c>
      <c r="G43" s="67">
        <v>13</v>
      </c>
      <c r="H43" s="66">
        <v>1</v>
      </c>
      <c r="I43" s="66">
        <f t="shared" si="3"/>
        <v>13</v>
      </c>
      <c r="J43" s="66">
        <v>1</v>
      </c>
      <c r="K43" s="99" t="s">
        <v>36</v>
      </c>
      <c r="L43" s="67">
        <v>250831.03</v>
      </c>
      <c r="M43" s="67">
        <v>38976</v>
      </c>
      <c r="N43" s="65">
        <v>44736</v>
      </c>
      <c r="O43" s="64" t="s">
        <v>56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95">
        <v>32</v>
      </c>
      <c r="C44" s="96" t="s">
        <v>777</v>
      </c>
      <c r="D44" s="97">
        <v>46.5</v>
      </c>
      <c r="E44" s="97">
        <v>153.15</v>
      </c>
      <c r="F44" s="98">
        <f>(D44-E44)/E44</f>
        <v>-0.69637610186092069</v>
      </c>
      <c r="G44" s="97">
        <v>9</v>
      </c>
      <c r="H44" s="99">
        <v>1</v>
      </c>
      <c r="I44" s="99">
        <f t="shared" si="3"/>
        <v>9</v>
      </c>
      <c r="J44" s="99">
        <v>1</v>
      </c>
      <c r="K44" s="99">
        <v>9</v>
      </c>
      <c r="L44" s="97">
        <v>83937.03</v>
      </c>
      <c r="M44" s="97">
        <v>16916</v>
      </c>
      <c r="N44" s="107">
        <v>44855</v>
      </c>
      <c r="O44" s="101" t="s">
        <v>41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37</v>
      </c>
      <c r="C45" s="96" t="s">
        <v>792</v>
      </c>
      <c r="D45" s="97">
        <v>42</v>
      </c>
      <c r="E45" s="97">
        <v>52</v>
      </c>
      <c r="F45" s="98">
        <f>(D45-E45)/E45</f>
        <v>-0.19230769230769232</v>
      </c>
      <c r="G45" s="97">
        <v>8</v>
      </c>
      <c r="H45" s="97">
        <v>1</v>
      </c>
      <c r="I45" s="99">
        <f t="shared" si="3"/>
        <v>8</v>
      </c>
      <c r="J45" s="99">
        <v>1</v>
      </c>
      <c r="K45" s="99">
        <v>7</v>
      </c>
      <c r="L45" s="97">
        <v>103897.05</v>
      </c>
      <c r="M45" s="97">
        <v>16125</v>
      </c>
      <c r="N45" s="107">
        <v>44869</v>
      </c>
      <c r="O45" s="101" t="s">
        <v>41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95">
        <v>30</v>
      </c>
      <c r="B46" s="63">
        <v>30</v>
      </c>
      <c r="C46" s="96" t="s">
        <v>850</v>
      </c>
      <c r="D46" s="97">
        <v>27.5</v>
      </c>
      <c r="E46" s="99">
        <v>296.8</v>
      </c>
      <c r="F46" s="98">
        <f>(D46-E46)/E46</f>
        <v>-0.90734501347708896</v>
      </c>
      <c r="G46" s="97">
        <v>5</v>
      </c>
      <c r="H46" s="99">
        <v>2</v>
      </c>
      <c r="I46" s="99">
        <f t="shared" si="3"/>
        <v>2.5</v>
      </c>
      <c r="J46" s="99">
        <v>7</v>
      </c>
      <c r="K46" s="99">
        <v>3</v>
      </c>
      <c r="L46" s="97">
        <v>746</v>
      </c>
      <c r="M46" s="97">
        <v>163</v>
      </c>
      <c r="N46" s="107">
        <v>44897</v>
      </c>
      <c r="O46" s="101" t="s">
        <v>82</v>
      </c>
      <c r="P46" s="111"/>
      <c r="Q46" s="103"/>
      <c r="R46" s="102"/>
      <c r="S46" s="102"/>
      <c r="T46" s="103"/>
      <c r="U46" s="103"/>
      <c r="V46" s="103"/>
      <c r="W46" s="104"/>
      <c r="X46" s="104"/>
      <c r="Y46" s="105"/>
      <c r="Z46" s="105"/>
      <c r="AA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707229.32000000007</v>
      </c>
      <c r="E47" s="124">
        <v>230141.64499999999</v>
      </c>
      <c r="F47" s="125">
        <f>(D47-E47)/E47</f>
        <v>2.0730175757629614</v>
      </c>
      <c r="G47" s="126">
        <f>SUM(G35:G46)</f>
        <v>103261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25</v>
      </c>
      <c r="C49" s="96" t="s">
        <v>867</v>
      </c>
      <c r="D49" s="97">
        <v>22</v>
      </c>
      <c r="E49" s="99">
        <v>426.2</v>
      </c>
      <c r="F49" s="98">
        <f>(D49-E49)/E49</f>
        <v>-0.94838104176442983</v>
      </c>
      <c r="G49" s="97">
        <v>4</v>
      </c>
      <c r="H49" s="99">
        <v>3</v>
      </c>
      <c r="I49" s="99">
        <f>G49/H49</f>
        <v>1.3333333333333333</v>
      </c>
      <c r="J49" s="99">
        <v>2</v>
      </c>
      <c r="K49" s="99">
        <v>4</v>
      </c>
      <c r="L49" s="97">
        <v>874.4</v>
      </c>
      <c r="M49" s="97">
        <v>153</v>
      </c>
      <c r="N49" s="107">
        <v>44896</v>
      </c>
      <c r="O49" s="101" t="s">
        <v>570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 t="s">
        <v>58</v>
      </c>
      <c r="C50" s="96" t="s">
        <v>880</v>
      </c>
      <c r="D50" s="97">
        <v>12</v>
      </c>
      <c r="E50" s="99" t="s">
        <v>36</v>
      </c>
      <c r="F50" s="99" t="s">
        <v>36</v>
      </c>
      <c r="G50" s="97">
        <v>2</v>
      </c>
      <c r="H50" s="99">
        <v>1</v>
      </c>
      <c r="I50" s="99">
        <f>G50/H50</f>
        <v>2</v>
      </c>
      <c r="J50" s="99">
        <v>1</v>
      </c>
      <c r="K50" s="99">
        <v>0</v>
      </c>
      <c r="L50" s="97">
        <v>12</v>
      </c>
      <c r="M50" s="97">
        <v>2</v>
      </c>
      <c r="N50" s="138" t="s">
        <v>60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707263.32000000007</v>
      </c>
      <c r="E51" s="124">
        <v>231092.17499999999</v>
      </c>
      <c r="F51" s="20">
        <f>(D51-E51)/E51</f>
        <v>2.0605247451585069</v>
      </c>
      <c r="G51" s="62">
        <f>SUM(G47:G50)</f>
        <v>103267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581</v>
      </c>
      <c r="E6" s="32" t="s">
        <v>596</v>
      </c>
      <c r="F6" s="156"/>
      <c r="G6" s="32" t="s">
        <v>581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582</v>
      </c>
      <c r="E10" s="84" t="s">
        <v>597</v>
      </c>
      <c r="F10" s="156"/>
      <c r="G10" s="84" t="s">
        <v>582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596</v>
      </c>
      <c r="E6" s="32" t="s">
        <v>603</v>
      </c>
      <c r="F6" s="156"/>
      <c r="G6" s="32" t="s">
        <v>596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597</v>
      </c>
      <c r="E10" s="84" t="s">
        <v>604</v>
      </c>
      <c r="F10" s="156"/>
      <c r="G10" s="84" t="s">
        <v>597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8.88671875" style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603</v>
      </c>
      <c r="E6" s="32" t="s">
        <v>610</v>
      </c>
      <c r="F6" s="156"/>
      <c r="G6" s="32" t="s">
        <v>603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604</v>
      </c>
      <c r="E10" s="84" t="s">
        <v>611</v>
      </c>
      <c r="F10" s="156"/>
      <c r="G10" s="84" t="s">
        <v>604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610</v>
      </c>
      <c r="E6" s="32" t="s">
        <v>616</v>
      </c>
      <c r="F6" s="156"/>
      <c r="G6" s="32" t="s">
        <v>610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611</v>
      </c>
      <c r="E10" s="84" t="s">
        <v>617</v>
      </c>
      <c r="F10" s="156"/>
      <c r="G10" s="84" t="s">
        <v>611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616</v>
      </c>
      <c r="E6" s="32" t="s">
        <v>625</v>
      </c>
      <c r="F6" s="156"/>
      <c r="G6" s="32" t="s">
        <v>616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617</v>
      </c>
      <c r="E10" s="84" t="s">
        <v>626</v>
      </c>
      <c r="F10" s="156"/>
      <c r="G10" s="84" t="s">
        <v>617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8"/>
      <c r="B5" s="158"/>
      <c r="C5" s="155" t="s">
        <v>2</v>
      </c>
      <c r="D5" s="31"/>
      <c r="E5" s="31"/>
      <c r="F5" s="155" t="s">
        <v>3</v>
      </c>
      <c r="G5" s="31"/>
      <c r="H5" s="155" t="s">
        <v>4</v>
      </c>
      <c r="I5" s="155" t="s">
        <v>5</v>
      </c>
      <c r="J5" s="155" t="s">
        <v>6</v>
      </c>
      <c r="K5" s="155" t="s">
        <v>7</v>
      </c>
      <c r="L5" s="155" t="s">
        <v>8</v>
      </c>
      <c r="M5" s="155" t="s">
        <v>9</v>
      </c>
      <c r="N5" s="155" t="s">
        <v>10</v>
      </c>
      <c r="O5" s="155" t="s">
        <v>11</v>
      </c>
    </row>
    <row r="6" spans="1:26">
      <c r="A6" s="159"/>
      <c r="B6" s="159"/>
      <c r="C6" s="156"/>
      <c r="D6" s="32" t="s">
        <v>625</v>
      </c>
      <c r="E6" s="32" t="s">
        <v>633</v>
      </c>
      <c r="F6" s="156"/>
      <c r="G6" s="32" t="s">
        <v>625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32" t="s">
        <v>14</v>
      </c>
      <c r="E7" s="32" t="s">
        <v>14</v>
      </c>
      <c r="F7" s="156"/>
      <c r="G7" s="32" t="s">
        <v>16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33" t="s">
        <v>15</v>
      </c>
      <c r="E8" s="33" t="s">
        <v>15</v>
      </c>
      <c r="F8" s="157"/>
      <c r="G8" s="34"/>
      <c r="H8" s="157"/>
      <c r="I8" s="157"/>
      <c r="J8" s="157"/>
      <c r="K8" s="157"/>
      <c r="L8" s="157"/>
      <c r="M8" s="157"/>
      <c r="N8" s="157"/>
      <c r="O8" s="157"/>
      <c r="R8" s="2"/>
    </row>
    <row r="9" spans="1:26" ht="15" customHeight="1">
      <c r="A9" s="158"/>
      <c r="B9" s="158"/>
      <c r="C9" s="155" t="s">
        <v>17</v>
      </c>
      <c r="D9" s="83"/>
      <c r="E9" s="83"/>
      <c r="F9" s="155" t="s">
        <v>18</v>
      </c>
      <c r="G9" s="83"/>
      <c r="H9" s="35" t="s">
        <v>19</v>
      </c>
      <c r="I9" s="155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5" t="s">
        <v>26</v>
      </c>
      <c r="R9" s="2"/>
    </row>
    <row r="10" spans="1:26" ht="21.6">
      <c r="A10" s="159"/>
      <c r="B10" s="159"/>
      <c r="C10" s="156"/>
      <c r="D10" s="84" t="s">
        <v>626</v>
      </c>
      <c r="E10" s="84" t="s">
        <v>634</v>
      </c>
      <c r="F10" s="156"/>
      <c r="G10" s="84" t="s">
        <v>626</v>
      </c>
      <c r="H10" s="32" t="s">
        <v>29</v>
      </c>
      <c r="I10" s="156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6"/>
      <c r="R10" s="2"/>
    </row>
    <row r="11" spans="1:26">
      <c r="A11" s="159"/>
      <c r="B11" s="159"/>
      <c r="C11" s="156"/>
      <c r="D11" s="84" t="s">
        <v>31</v>
      </c>
      <c r="E11" s="32" t="s">
        <v>31</v>
      </c>
      <c r="F11" s="156"/>
      <c r="G11" s="84" t="s">
        <v>32</v>
      </c>
      <c r="H11" s="34"/>
      <c r="I11" s="156"/>
      <c r="J11" s="34"/>
      <c r="K11" s="34"/>
      <c r="L11" s="37" t="s">
        <v>15</v>
      </c>
      <c r="M11" s="32" t="s">
        <v>29</v>
      </c>
      <c r="N11" s="34"/>
      <c r="O11" s="156"/>
      <c r="R11" s="61"/>
      <c r="T11" s="61"/>
      <c r="U11" s="60"/>
    </row>
    <row r="12" spans="1:26" ht="15.6" customHeight="1" thickBot="1">
      <c r="A12" s="159"/>
      <c r="B12" s="160"/>
      <c r="C12" s="157"/>
      <c r="D12" s="85"/>
      <c r="E12" s="33" t="s">
        <v>15</v>
      </c>
      <c r="F12" s="157"/>
      <c r="G12" s="85" t="s">
        <v>29</v>
      </c>
      <c r="H12" s="51"/>
      <c r="I12" s="157"/>
      <c r="J12" s="51"/>
      <c r="K12" s="51"/>
      <c r="L12" s="51"/>
      <c r="M12" s="51"/>
      <c r="N12" s="51"/>
      <c r="O12" s="157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02.10-02.16</vt:lpstr>
      <vt:lpstr>02.03-02.09</vt:lpstr>
      <vt:lpstr>01.27-02.02</vt:lpstr>
      <vt:lpstr>01.20-01.26</vt:lpstr>
      <vt:lpstr>01.13-01.19</vt:lpstr>
      <vt:lpstr>01.06-01.12</vt:lpstr>
      <vt:lpstr>12.30-01.05</vt:lpstr>
      <vt:lpstr>12.23-12.29</vt:lpstr>
      <vt:lpstr>12.16-12.22</vt:lpstr>
      <vt:lpstr>12.09-12.15</vt:lpstr>
      <vt:lpstr>12.02-12.08</vt:lpstr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2023-02-20T12:11:44Z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